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tabRatio="631" activeTab="5"/>
  </bookViews>
  <sheets>
    <sheet name="Copertina" sheetId="1" r:id="rId1"/>
    <sheet name="Classici" sheetId="2" r:id="rId2"/>
    <sheet name="Magistrali" sheetId="3" r:id="rId3"/>
    <sheet name="Scientifici" sheetId="4" r:id="rId4"/>
    <sheet name="Professionali" sheetId="5" r:id="rId5"/>
    <sheet name="Tecnici" sheetId="6" r:id="rId6"/>
    <sheet name="Iscr. 1^" sheetId="7" r:id="rId7"/>
    <sheet name="Riepilogo" sheetId="8" r:id="rId8"/>
  </sheets>
  <definedNames>
    <definedName name="_xlnm.Print_Area" localSheetId="1">'Classici'!$A$1:$AF$48</definedName>
    <definedName name="_xlnm.Print_Area" localSheetId="2">'Magistrali'!$A$1:$AG$46</definedName>
    <definedName name="_xlnm.Print_Area" localSheetId="4">'Professionali'!$A$1:$AH$84</definedName>
    <definedName name="_xlnm.Print_Area" localSheetId="3">'Scientifici'!$A$1:$AG$47</definedName>
    <definedName name="_xlnm.Print_Area" localSheetId="5">'Tecnici'!$A$1:$AH$45</definedName>
  </definedNames>
  <calcPr fullCalcOnLoad="1"/>
</workbook>
</file>

<file path=xl/sharedStrings.xml><?xml version="1.0" encoding="utf-8"?>
<sst xmlns="http://schemas.openxmlformats.org/spreadsheetml/2006/main" count="620" uniqueCount="277">
  <si>
    <t>ISTITUTI DI SECONDO GRADO</t>
  </si>
  <si>
    <t>LICEI CLASSICI</t>
  </si>
  <si>
    <t>TOTALI</t>
  </si>
  <si>
    <t>TOTALE</t>
  </si>
  <si>
    <t>NUMERO DI CLASSI E NUMERO DI ALUNNI</t>
  </si>
  <si>
    <t>TOT</t>
  </si>
  <si>
    <t>ALI</t>
  </si>
  <si>
    <t>SCUOLA</t>
  </si>
  <si>
    <t>Istituti</t>
  </si>
  <si>
    <t>I</t>
  </si>
  <si>
    <t>Alunni</t>
  </si>
  <si>
    <t>II</t>
  </si>
  <si>
    <t>III</t>
  </si>
  <si>
    <t>IV</t>
  </si>
  <si>
    <t>V</t>
  </si>
  <si>
    <t>Classi</t>
  </si>
  <si>
    <t>Cl. / Alunni</t>
  </si>
  <si>
    <t>Cl/Alunni</t>
  </si>
  <si>
    <t>LICEO CLASSICO NICOSIA</t>
  </si>
  <si>
    <t>ind.Classico Brocca (glob.)</t>
  </si>
  <si>
    <t>ENPC01000N</t>
  </si>
  <si>
    <t>LICEO CLASS. P.ARMER.</t>
  </si>
  <si>
    <t>LICEO CLASS.P.ARMERINA</t>
  </si>
  <si>
    <t>ENPC00101X</t>
  </si>
  <si>
    <t>LICEO CLAS. LEONFORTE</t>
  </si>
  <si>
    <r>
      <t>LIC. CLASSICO</t>
    </r>
    <r>
      <rPr>
        <sz val="8.5"/>
        <rFont val="MS Sans Serif"/>
        <family val="2"/>
      </rPr>
      <t xml:space="preserve">  LEONFORTE</t>
    </r>
  </si>
  <si>
    <t xml:space="preserve">   ind.Classico Brocca (glob.)</t>
  </si>
  <si>
    <t xml:space="preserve">   ind.Soc.Ps.Pedag.-Brocca</t>
  </si>
  <si>
    <t>ind.Soc.Ps.Pedag.-Br.</t>
  </si>
  <si>
    <t>ENPC06000P</t>
  </si>
  <si>
    <t>IST.SUP. (con Magistrale)</t>
  </si>
  <si>
    <t>LICEO CLASSICO ENNA</t>
  </si>
  <si>
    <t>ENPC01101E</t>
  </si>
  <si>
    <t>I.S.   (con ITC Regalbuto)</t>
  </si>
  <si>
    <t>L.Cl.sez.CENTURIPE</t>
  </si>
  <si>
    <t>LIC. CLASS. CENTURIPE</t>
  </si>
  <si>
    <t>ENPC00901E</t>
  </si>
  <si>
    <t>Totali licei Classici</t>
  </si>
  <si>
    <t>ISTITUTI MAGISTRALI</t>
  </si>
  <si>
    <t>IST.SUP.  (con Classico)</t>
  </si>
  <si>
    <t>I.MAGISTR.     ENNA</t>
  </si>
  <si>
    <t>MAGISTRALE     ENNA</t>
  </si>
  <si>
    <t>Socio Psico Pedag.-Brocca</t>
  </si>
  <si>
    <t>ENPM01101P</t>
  </si>
  <si>
    <t>I.MAGISTR. P.ARMERINA</t>
  </si>
  <si>
    <t xml:space="preserve">   ind.Linguist. Brocca</t>
  </si>
  <si>
    <t>Linguistico Brocca</t>
  </si>
  <si>
    <r>
      <t>ind.</t>
    </r>
    <r>
      <rPr>
        <u val="single"/>
        <sz val="10"/>
        <rFont val="MS Sans Serif"/>
        <family val="2"/>
      </rPr>
      <t>auton</t>
    </r>
    <r>
      <rPr>
        <sz val="10"/>
        <rFont val="MS Sans Serif"/>
        <family val="2"/>
      </rPr>
      <t>. "Scienze Sociali"</t>
    </r>
  </si>
  <si>
    <t>MAXI</t>
  </si>
  <si>
    <t>ENPM02000C</t>
  </si>
  <si>
    <t>IST.SUP.  (con Prof.Gagliano)</t>
  </si>
  <si>
    <t>I.MAGISTR.    AGIRA</t>
  </si>
  <si>
    <t>MAGISTRALE       AGIRA</t>
  </si>
  <si>
    <t xml:space="preserve">  ind. Pedag.-soc. CM 27</t>
  </si>
  <si>
    <t>Pedagogico-sociale CM 27</t>
  </si>
  <si>
    <t>ENPM00801V</t>
  </si>
  <si>
    <t>IST. SUP. (con L.Scientifico)</t>
  </si>
  <si>
    <t>I.MAGISTR. BARRAFRANCA</t>
  </si>
  <si>
    <t>MAGISTR. BARRAFRANCA</t>
  </si>
  <si>
    <t>Pedagogico-soc. CM 27</t>
  </si>
  <si>
    <r>
      <t>ind.</t>
    </r>
    <r>
      <rPr>
        <u val="single"/>
        <sz val="10"/>
        <rFont val="MS Sans Serif"/>
        <family val="2"/>
      </rPr>
      <t>autonomo</t>
    </r>
    <r>
      <rPr>
        <sz val="10"/>
        <rFont val="MS Sans Serif"/>
        <family val="2"/>
      </rPr>
      <t xml:space="preserve"> "Pedagogico"</t>
    </r>
  </si>
  <si>
    <t>ENPM00201X</t>
  </si>
  <si>
    <t>sez.annessa al lic.classico</t>
  </si>
  <si>
    <t>sez.annessa lic.cl.NICOSIA</t>
  </si>
  <si>
    <t>MAGISTRALE       NICOSIA</t>
  </si>
  <si>
    <t xml:space="preserve">       Totali istit. Magistrali</t>
  </si>
  <si>
    <t>LICEI SCIENTIFICI</t>
  </si>
  <si>
    <t>LIC.SCIENT.      ENNA</t>
  </si>
  <si>
    <t>ENPS01000R</t>
  </si>
  <si>
    <t>IST.SUP.   (con Classico)</t>
  </si>
  <si>
    <t>sez.dipend. lic.cl.P.ARMER.</t>
  </si>
  <si>
    <t>SCIENTIFICO P.ARMERINA</t>
  </si>
  <si>
    <t>ENPS001013</t>
  </si>
  <si>
    <t>LIC.SCIENT. LEONFORTE</t>
  </si>
  <si>
    <t xml:space="preserve">  ind.Linguist. Brocca/Auton.</t>
  </si>
  <si>
    <t>ENPS11000N</t>
  </si>
  <si>
    <t>LIC.SCIENT.    NICOSIA</t>
  </si>
  <si>
    <t xml:space="preserve">  ind.Linguistico-Brocca</t>
  </si>
  <si>
    <t>ENPS06000T</t>
  </si>
  <si>
    <t>sez.dipend. ist.magistrale</t>
  </si>
  <si>
    <t>IST.SUP.    (con Magistrale)</t>
  </si>
  <si>
    <t>BARRAFRANCA</t>
  </si>
  <si>
    <t>SCIENTIF.BARRAFRANCA</t>
  </si>
  <si>
    <t>ENPS00201V</t>
  </si>
  <si>
    <t xml:space="preserve">IST.SUP.      (con Itcg) </t>
  </si>
  <si>
    <t>dipend.ITCG  TROINA</t>
  </si>
  <si>
    <t>L.SCIENTIFICO     TROINA</t>
  </si>
  <si>
    <t>ENPS013019</t>
  </si>
  <si>
    <t xml:space="preserve">      Totali lic. Scientifici</t>
  </si>
  <si>
    <t>artic.</t>
  </si>
  <si>
    <t>ISTITUTI PROFESSIONALI</t>
  </si>
  <si>
    <t>ISTIT.   PROFESSIONALI</t>
  </si>
  <si>
    <t>Serv.Comm.li VALGUARN.</t>
  </si>
  <si>
    <t>op. Gest. Aziendale</t>
  </si>
  <si>
    <t>op.    Turistico</t>
  </si>
  <si>
    <t>ENRC003017</t>
  </si>
  <si>
    <t>Agricoltura     AIDONE</t>
  </si>
  <si>
    <t>dipen.IPC.Valguar.</t>
  </si>
  <si>
    <t>Agricoltura BARRAFRANCA</t>
  </si>
  <si>
    <t>ENRA003029</t>
  </si>
  <si>
    <t>Abb.e moda CENTURIPE</t>
  </si>
  <si>
    <t xml:space="preserve">dipen.IPC.Valguar. </t>
  </si>
  <si>
    <t>ENRF003011</t>
  </si>
  <si>
    <t>Aziend.CATENANUOVA</t>
  </si>
  <si>
    <t>ENRC003028</t>
  </si>
  <si>
    <t>Serv.Sociali P.ARMERINA</t>
  </si>
  <si>
    <t>Op.gestione aziendale</t>
  </si>
  <si>
    <t>Op.servizi sociali</t>
  </si>
  <si>
    <t>Op. chim-biologico</t>
  </si>
  <si>
    <t>Op. della moda</t>
  </si>
  <si>
    <t>Servizi sociali - SERALE</t>
  </si>
  <si>
    <t>ENRF010003</t>
  </si>
  <si>
    <t>ENRF01050C</t>
  </si>
  <si>
    <t>Tec.Lab.Chimico-B.GAGLIANO</t>
  </si>
  <si>
    <t>dipen.I.Mag.Agira</t>
  </si>
  <si>
    <t>ENRF008014</t>
  </si>
  <si>
    <t>Op. della moda -  NICOSIA</t>
  </si>
  <si>
    <t>dipend. I.T.C.G.NICOSIA</t>
  </si>
  <si>
    <t>Ind. Agricoltura</t>
  </si>
  <si>
    <t>ENRF00601C</t>
  </si>
  <si>
    <t>IND. e ARTIG.P.ARMERINA</t>
  </si>
  <si>
    <t>Odontotecnico</t>
  </si>
  <si>
    <t>Biennio eletr.-elettr. /Elettronico</t>
  </si>
  <si>
    <t>Biennio  + Elettronico</t>
  </si>
  <si>
    <t xml:space="preserve">             Elettrico</t>
  </si>
  <si>
    <t>ENRI010002</t>
  </si>
  <si>
    <t>IST. SUP.   (con Alberghiero)</t>
  </si>
  <si>
    <t>IND. e ARTIG.    ENNA</t>
  </si>
  <si>
    <t>IND. E  ARTIGIANATO    ENNA</t>
  </si>
  <si>
    <t>Op.mecc.-termico+T.S.E.</t>
  </si>
  <si>
    <t>Op.mecc-termico  +   T.S.E.</t>
  </si>
  <si>
    <t>Op.meccanico+T.I.M.</t>
  </si>
  <si>
    <t>Op.meccanico      +   T.I.M.</t>
  </si>
  <si>
    <t>Abbigliamento e moda</t>
  </si>
  <si>
    <t>ENRI00401Q</t>
  </si>
  <si>
    <t>IST.SUP.   (con  Ipsia)</t>
  </si>
  <si>
    <t>sezione   Alberghiero   ENNA</t>
  </si>
  <si>
    <t>ALBERGHIERO       ENNA</t>
  </si>
  <si>
    <t>Serv.ricevimento+Tec.serv.turist</t>
  </si>
  <si>
    <t>Serv.ricevim. + Tec.Serv.Turist</t>
  </si>
  <si>
    <t>Serv. di sala e bar</t>
  </si>
  <si>
    <t>Serv. di cucina+T.s.ristoraz.</t>
  </si>
  <si>
    <t>Serv. Cucina + T.S.Ristorazione</t>
  </si>
  <si>
    <t>ENRH004018</t>
  </si>
  <si>
    <t xml:space="preserve">     Totali istit. Professionali</t>
  </si>
  <si>
    <t>Istituti TECNICI</t>
  </si>
  <si>
    <t>Comm. e Geom. NICOSIA</t>
  </si>
  <si>
    <t>Comm. e Geom. NICOSIA (Ist. Sup. con Profess.le)</t>
  </si>
  <si>
    <t>I.G.E.A.</t>
  </si>
  <si>
    <t>Sez. Geometri</t>
  </si>
  <si>
    <t>Geometri</t>
  </si>
  <si>
    <t>Geometri Prog. Cinque</t>
  </si>
  <si>
    <t>Geometri "Progetto Cinque"</t>
  </si>
  <si>
    <t>Comm. e Geom. P.ARMERINA</t>
  </si>
  <si>
    <t>Rag.Programmatore."Mercurio"</t>
  </si>
  <si>
    <t>Rag.Programmatore"Mercurio"</t>
  </si>
  <si>
    <t>Comm. e Geom. TROINA</t>
  </si>
  <si>
    <t>Comm. e Geom. TROINA (Ist. Sup. con lic. Scient.)</t>
  </si>
  <si>
    <t>Commerciale   ENNA</t>
  </si>
  <si>
    <t>Sez. Commerciale</t>
  </si>
  <si>
    <t>Commerciale</t>
  </si>
  <si>
    <t>Commerciale REGALBUTO</t>
  </si>
  <si>
    <t>Ist.Tec.Attività Sociali P.ARMERINA  -  sez. dipendente I.T.I.S. P.Armerina</t>
  </si>
  <si>
    <t>Attività Sociali P.ARMERINA  (Ist.Sup. con Itis)</t>
  </si>
  <si>
    <r>
      <t xml:space="preserve">"Erica"       / </t>
    </r>
    <r>
      <rPr>
        <sz val="8.5"/>
        <rFont val="MS Sans Serif"/>
        <family val="0"/>
      </rPr>
      <t>Periti aziendali</t>
    </r>
  </si>
  <si>
    <t>Turistico    "ITER"</t>
  </si>
  <si>
    <t>Industriale P.ARMERINA  (Ist.Sup. con Itas)</t>
  </si>
  <si>
    <t>Biennio + Meccanica</t>
  </si>
  <si>
    <t>Elettronica "Ambra"</t>
  </si>
  <si>
    <t>Elettronica e Telecomunicaz.</t>
  </si>
  <si>
    <t>Chimica ind. "Deuterio"</t>
  </si>
  <si>
    <t xml:space="preserve">Chimico </t>
  </si>
  <si>
    <t xml:space="preserve">Elettrotecnica </t>
  </si>
  <si>
    <t>Informatica</t>
  </si>
  <si>
    <t>Geometri      ENNA</t>
  </si>
  <si>
    <t xml:space="preserve">      Totali istit.  Tecnici</t>
  </si>
  <si>
    <t>Org. di diritto     (a)</t>
  </si>
  <si>
    <t>Org.di fatto   (b)</t>
  </si>
  <si>
    <t>Differenza</t>
  </si>
  <si>
    <t>b meno a</t>
  </si>
  <si>
    <t>I^</t>
  </si>
  <si>
    <t>II^</t>
  </si>
  <si>
    <t>III^</t>
  </si>
  <si>
    <t>IV^</t>
  </si>
  <si>
    <t>V^</t>
  </si>
  <si>
    <t>TOT.</t>
  </si>
  <si>
    <t>Classi abbinate n.</t>
  </si>
  <si>
    <t>TOT.CLASSI AL NETTO n.</t>
  </si>
  <si>
    <t>Norme di riferimento:</t>
  </si>
  <si>
    <t xml:space="preserve">DD.II. 331/98 - 141/99 - 131/02 </t>
  </si>
  <si>
    <t>Rapporto medio alunni classi</t>
  </si>
  <si>
    <t>Dotazione  posti di sostegno</t>
  </si>
  <si>
    <t>contingente</t>
  </si>
  <si>
    <t>3 +</t>
  </si>
  <si>
    <t>0,4% del 2° grado</t>
  </si>
  <si>
    <t>10 +</t>
  </si>
  <si>
    <t>4^elettr</t>
  </si>
  <si>
    <t>3^</t>
  </si>
  <si>
    <t>Ministero della Pubblica Istruzione - UFFICO SCOLASTICO PROVINCIALE DI ENNA</t>
  </si>
  <si>
    <t>ORGANICO DI FATTO 2007/2008</t>
  </si>
  <si>
    <t>MIUR - UFFICIO SCOLASTICO PROVINCIALE  DI ENNA</t>
  </si>
  <si>
    <t>MIUR - UFFICIO SCOLASTICO PROVINCIALE DI ENNA</t>
  </si>
  <si>
    <t>ENTL010003</t>
  </si>
  <si>
    <t>I.G.E.A.- ENTD020007</t>
  </si>
  <si>
    <t>I.G.E.A.- ENTD013015</t>
  </si>
  <si>
    <t>I.G.E.A.- ENTD00901D</t>
  </si>
  <si>
    <t>I.G.E.A.- ENTD03000T</t>
  </si>
  <si>
    <t>I.G.E.A.- ENTD006012</t>
  </si>
  <si>
    <t>Consistenza dotazione organica:</t>
  </si>
  <si>
    <t>così ripartiti:</t>
  </si>
  <si>
    <t>iscr.in 1^</t>
  </si>
  <si>
    <t>iscr. In 1^</t>
  </si>
  <si>
    <t>ORGANICO DI DIRITTO  2008/2009</t>
  </si>
  <si>
    <t>MPI - UFFICIO SCOLASTICO PROVINCIALE DI ENNA</t>
  </si>
  <si>
    <t>MPI - UFFICIO SCOLASTICO PROVINCIALE  DI ENNA</t>
  </si>
  <si>
    <t>ANNO SCOLASTICO 2008/2009</t>
  </si>
  <si>
    <t>ALUNNI  IN PRIMA CLASSE</t>
  </si>
  <si>
    <t>O.D. 2008 - 2009</t>
  </si>
  <si>
    <t>OF.2007-08</t>
  </si>
  <si>
    <t>CLASSICI</t>
  </si>
  <si>
    <t>MAGISTRALI</t>
  </si>
  <si>
    <t>SCIENTIFICI</t>
  </si>
  <si>
    <t>PROFESS.li</t>
  </si>
  <si>
    <t>TECNICI</t>
  </si>
  <si>
    <t>2^4^5^ oga</t>
  </si>
  <si>
    <t>1^ ocb</t>
  </si>
  <si>
    <t>4^ moda</t>
  </si>
  <si>
    <t>5^ tim</t>
  </si>
  <si>
    <t>5^</t>
  </si>
  <si>
    <r>
      <t xml:space="preserve">Amministrativo - SIRIO  </t>
    </r>
    <r>
      <rPr>
        <sz val="7"/>
        <rFont val="MS Sans Serif"/>
        <family val="2"/>
      </rPr>
      <t>ENTD02050L</t>
    </r>
  </si>
  <si>
    <t>I.G.E.A.           ENTD014011</t>
  </si>
  <si>
    <t>Biennio             ITI</t>
  </si>
  <si>
    <t>Commerciale REGALBUTO  (Ist.Sup. con lic.Classico Centuripe + ITI)</t>
  </si>
  <si>
    <t>ENTL01401B</t>
  </si>
  <si>
    <t>ANNO SCOLASTICO   2007/2008</t>
  </si>
  <si>
    <t>§:     841 +</t>
  </si>
  <si>
    <t>economie dalla sc.dell'infanzia</t>
  </si>
  <si>
    <t>conting. Aggiuntivo</t>
  </si>
  <si>
    <t>7 +</t>
  </si>
  <si>
    <t>853   posti vengono istituiti; 8  vengono accantonati per lo strumento musicale</t>
  </si>
  <si>
    <t>5^mecc</t>
  </si>
  <si>
    <t>TOT.CLASSI AL NETTO n. 464</t>
  </si>
  <si>
    <t>Classi abbinate n. 9</t>
  </si>
  <si>
    <t>C.M. n. 19  del 1 febbr 2008     + D.I. 2008</t>
  </si>
  <si>
    <t>Alunni 3^ media a.s.2007/08</t>
  </si>
  <si>
    <t>Alberghiero  CENTURIPE</t>
  </si>
  <si>
    <t>C. Serale         AIDONE</t>
  </si>
  <si>
    <t>ENRA003018 - ENRA00350L</t>
  </si>
  <si>
    <t>tot.prov.289</t>
  </si>
  <si>
    <t>ENRH00301C</t>
  </si>
  <si>
    <t>ENTE007019</t>
  </si>
  <si>
    <t>ITIS - ENTF007014</t>
  </si>
  <si>
    <t>Org. di D. 2008/09  (a)</t>
  </si>
  <si>
    <t>Org.di F. 2008/09 (b)</t>
  </si>
  <si>
    <t>4^ TSE</t>
  </si>
  <si>
    <t>5^ TIM</t>
  </si>
  <si>
    <t>ORGANICO DI DIRITTO 2007/2008</t>
  </si>
  <si>
    <t>ORGANICO DI FATTO 2008/2009</t>
  </si>
  <si>
    <t>ORGANICO DI FATTO  2008/2009</t>
  </si>
  <si>
    <t>ORGANICO DI  FATTO  2008/2009</t>
  </si>
  <si>
    <t>"SIRIO"Serale ENTD01451A</t>
  </si>
  <si>
    <t>contingente supplementare</t>
  </si>
  <si>
    <t>economie sc infanzia</t>
  </si>
  <si>
    <t>826   posti vengono istituiti;   6  vengono accantonati per lo strumento musicale</t>
  </si>
  <si>
    <t xml:space="preserve">area 4 = </t>
  </si>
  <si>
    <t xml:space="preserve">area 2 = </t>
  </si>
  <si>
    <t xml:space="preserve"> area 1 = </t>
  </si>
  <si>
    <t xml:space="preserve">area 3 = </t>
  </si>
  <si>
    <r>
      <t xml:space="preserve">Per il 2° grado, </t>
    </r>
    <r>
      <rPr>
        <b/>
        <sz val="8.5"/>
        <rFont val="MS Sans Serif"/>
        <family val="2"/>
      </rPr>
      <t>OD</t>
    </r>
    <r>
      <rPr>
        <sz val="8.5"/>
        <rFont val="MS Sans Serif"/>
        <family val="0"/>
      </rPr>
      <t>:</t>
    </r>
  </si>
  <si>
    <t>UFFICIO SCOLASTICO PROVINCIALE DI E N N A</t>
  </si>
  <si>
    <t>SITUAZIONE DI FATTO - CLASSI E ALUNNI - DEGLI ISTITUTI DI 2° GRADO</t>
  </si>
  <si>
    <t>Classi per le quali è stata richiesta alla DGR  l'autorizzazione allo sdoppiamento o alla istituzione, ovvero è stato</t>
  </si>
  <si>
    <t>disposto da parte del DS l'accorpamento o la soppressione</t>
  </si>
  <si>
    <t>Classi per le quali è stata accolta o respinta la richiesta da parte della DGR</t>
  </si>
  <si>
    <t>4 - 5 moda</t>
  </si>
  <si>
    <t>1 - 2 chim</t>
  </si>
  <si>
    <t>3^ aziend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</si>
</sst>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0">
    <font>
      <sz val="8.5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9"/>
      <name val="MS Sans Serif"/>
      <family val="0"/>
    </font>
    <font>
      <i/>
      <sz val="9"/>
      <name val="MS Sans Serif"/>
      <family val="0"/>
    </font>
    <font>
      <sz val="8"/>
      <name val="MS Sans Serif"/>
      <family val="0"/>
    </font>
    <font>
      <i/>
      <sz val="8.5"/>
      <name val="MS Sans Serif"/>
      <family val="2"/>
    </font>
    <font>
      <b/>
      <sz val="12"/>
      <name val="MS Sans Serif"/>
      <family val="2"/>
    </font>
    <font>
      <u val="single"/>
      <sz val="8.5"/>
      <color indexed="12"/>
      <name val="MS Sans Serif"/>
      <family val="0"/>
    </font>
    <font>
      <u val="single"/>
      <sz val="8.5"/>
      <color indexed="36"/>
      <name val="MS Sans Serif"/>
      <family val="0"/>
    </font>
    <font>
      <sz val="7"/>
      <name val="MS Sans Serif"/>
      <family val="2"/>
    </font>
    <font>
      <u val="single"/>
      <sz val="10"/>
      <name val="MS Sans Serif"/>
      <family val="2"/>
    </font>
    <font>
      <sz val="6.5"/>
      <name val="MS Sans Serif"/>
      <family val="2"/>
    </font>
    <font>
      <i/>
      <sz val="12"/>
      <name val="MS Sans Serif"/>
      <family val="0"/>
    </font>
    <font>
      <b/>
      <sz val="8.5"/>
      <name val="MS Sans Serif"/>
      <family val="2"/>
    </font>
    <font>
      <sz val="12"/>
      <name val="MS Sans Serif"/>
      <family val="2"/>
    </font>
    <font>
      <b/>
      <sz val="11"/>
      <name val="MS Sans Serif"/>
      <family val="2"/>
    </font>
    <font>
      <b/>
      <sz val="1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1" xfId="0" applyFont="1" applyBorder="1" applyAlignment="1" quotePrefix="1">
      <alignment horizontal="left"/>
    </xf>
    <xf numFmtId="0" fontId="0" fillId="0" borderId="0" xfId="0" applyAlignment="1" quotePrefix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 quotePrefix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4" xfId="0" applyFont="1" applyBorder="1" applyAlignment="1" quotePrefix="1">
      <alignment horizontal="left"/>
    </xf>
    <xf numFmtId="0" fontId="4" fillId="0" borderId="13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5" fillId="0" borderId="0" xfId="0" applyFont="1" applyBorder="1" applyAlignment="1" quotePrefix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5" xfId="0" applyFont="1" applyBorder="1" applyAlignment="1" quotePrefix="1">
      <alignment horizontal="left"/>
    </xf>
    <xf numFmtId="0" fontId="4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1" fillId="0" borderId="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4" xfId="0" applyFont="1" applyBorder="1" applyAlignment="1">
      <alignment/>
    </xf>
    <xf numFmtId="0" fontId="9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/>
    </xf>
    <xf numFmtId="38" fontId="0" fillId="0" borderId="0" xfId="18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16" fillId="0" borderId="0" xfId="0" applyFont="1" applyAlignment="1">
      <alignment/>
    </xf>
    <xf numFmtId="0" fontId="0" fillId="0" borderId="15" xfId="0" applyFill="1" applyBorder="1" applyAlignment="1">
      <alignment horizontal="right"/>
    </xf>
    <xf numFmtId="0" fontId="7" fillId="0" borderId="4" xfId="0" applyFont="1" applyBorder="1" applyAlignment="1">
      <alignment/>
    </xf>
    <xf numFmtId="0" fontId="0" fillId="0" borderId="0" xfId="0" applyAlignment="1">
      <alignment vertical="top"/>
    </xf>
    <xf numFmtId="0" fontId="0" fillId="0" borderId="3" xfId="0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16" fillId="0" borderId="4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4" xfId="0" applyFont="1" applyBorder="1" applyAlignment="1">
      <alignment/>
    </xf>
    <xf numFmtId="0" fontId="18" fillId="0" borderId="0" xfId="0" applyFont="1" applyAlignment="1">
      <alignment/>
    </xf>
    <xf numFmtId="0" fontId="9" fillId="0" borderId="15" xfId="0" applyFont="1" applyBorder="1" applyAlignment="1">
      <alignment/>
    </xf>
    <xf numFmtId="0" fontId="16" fillId="0" borderId="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right"/>
    </xf>
    <xf numFmtId="0" fontId="16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5" xfId="0" applyBorder="1" applyAlignment="1">
      <alignment horizontal="right"/>
    </xf>
    <xf numFmtId="0" fontId="16" fillId="0" borderId="12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29</xdr:row>
      <xdr:rowOff>19050</xdr:rowOff>
    </xdr:from>
    <xdr:to>
      <xdr:col>1</xdr:col>
      <xdr:colOff>514350</xdr:colOff>
      <xdr:row>30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561975" y="4152900"/>
          <a:ext cx="4953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200025</xdr:colOff>
      <xdr:row>32</xdr:row>
      <xdr:rowOff>19050</xdr:rowOff>
    </xdr:from>
    <xdr:to>
      <xdr:col>1</xdr:col>
      <xdr:colOff>276225</xdr:colOff>
      <xdr:row>33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733425" y="4591050"/>
          <a:ext cx="76200" cy="238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28</xdr:row>
      <xdr:rowOff>9525</xdr:rowOff>
    </xdr:from>
    <xdr:to>
      <xdr:col>9</xdr:col>
      <xdr:colOff>66675</xdr:colOff>
      <xdr:row>30</xdr:row>
      <xdr:rowOff>28575</xdr:rowOff>
    </xdr:to>
    <xdr:sp>
      <xdr:nvSpPr>
        <xdr:cNvPr id="1" name="Line 14"/>
        <xdr:cNvSpPr>
          <a:spLocks/>
        </xdr:cNvSpPr>
      </xdr:nvSpPr>
      <xdr:spPr>
        <a:xfrm flipV="1">
          <a:off x="4029075" y="5305425"/>
          <a:ext cx="342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66675</xdr:rowOff>
    </xdr:from>
    <xdr:to>
      <xdr:col>2</xdr:col>
      <xdr:colOff>352425</xdr:colOff>
      <xdr:row>41</xdr:row>
      <xdr:rowOff>66675</xdr:rowOff>
    </xdr:to>
    <xdr:sp>
      <xdr:nvSpPr>
        <xdr:cNvPr id="2" name="Line 15"/>
        <xdr:cNvSpPr>
          <a:spLocks/>
        </xdr:cNvSpPr>
      </xdr:nvSpPr>
      <xdr:spPr>
        <a:xfrm flipH="1" flipV="1">
          <a:off x="1857375" y="7381875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19</xdr:col>
      <xdr:colOff>47625</xdr:colOff>
      <xdr:row>36</xdr:row>
      <xdr:rowOff>104775</xdr:rowOff>
    </xdr:from>
    <xdr:to>
      <xdr:col>19</xdr:col>
      <xdr:colOff>190500</xdr:colOff>
      <xdr:row>39</xdr:row>
      <xdr:rowOff>76200</xdr:rowOff>
    </xdr:to>
    <xdr:sp>
      <xdr:nvSpPr>
        <xdr:cNvPr id="3" name="AutoShape 17"/>
        <xdr:cNvSpPr>
          <a:spLocks/>
        </xdr:cNvSpPr>
      </xdr:nvSpPr>
      <xdr:spPr>
        <a:xfrm>
          <a:off x="8743950" y="6715125"/>
          <a:ext cx="142875" cy="4286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24</xdr:row>
      <xdr:rowOff>219075</xdr:rowOff>
    </xdr:from>
    <xdr:to>
      <xdr:col>5</xdr:col>
      <xdr:colOff>114300</xdr:colOff>
      <xdr:row>25</xdr:row>
      <xdr:rowOff>219075</xdr:rowOff>
    </xdr:to>
    <xdr:sp>
      <xdr:nvSpPr>
        <xdr:cNvPr id="1" name="Line 4"/>
        <xdr:cNvSpPr>
          <a:spLocks/>
        </xdr:cNvSpPr>
      </xdr:nvSpPr>
      <xdr:spPr>
        <a:xfrm flipV="1">
          <a:off x="2524125" y="4905375"/>
          <a:ext cx="3048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9525</xdr:colOff>
      <xdr:row>28</xdr:row>
      <xdr:rowOff>171450</xdr:rowOff>
    </xdr:from>
    <xdr:to>
      <xdr:col>2</xdr:col>
      <xdr:colOff>295275</xdr:colOff>
      <xdr:row>30</xdr:row>
      <xdr:rowOff>66675</xdr:rowOff>
    </xdr:to>
    <xdr:sp>
      <xdr:nvSpPr>
        <xdr:cNvPr id="2" name="Line 5"/>
        <xdr:cNvSpPr>
          <a:spLocks/>
        </xdr:cNvSpPr>
      </xdr:nvSpPr>
      <xdr:spPr>
        <a:xfrm flipH="1">
          <a:off x="1733550" y="573405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28575</xdr:colOff>
      <xdr:row>36</xdr:row>
      <xdr:rowOff>38100</xdr:rowOff>
    </xdr:from>
    <xdr:to>
      <xdr:col>2</xdr:col>
      <xdr:colOff>352425</xdr:colOff>
      <xdr:row>37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1752600" y="7239000"/>
          <a:ext cx="3143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19</xdr:col>
      <xdr:colOff>123825</xdr:colOff>
      <xdr:row>22</xdr:row>
      <xdr:rowOff>85725</xdr:rowOff>
    </xdr:from>
    <xdr:to>
      <xdr:col>19</xdr:col>
      <xdr:colOff>200025</xdr:colOff>
      <xdr:row>24</xdr:row>
      <xdr:rowOff>28575</xdr:rowOff>
    </xdr:to>
    <xdr:sp>
      <xdr:nvSpPr>
        <xdr:cNvPr id="4" name="AutoShape 9"/>
        <xdr:cNvSpPr>
          <a:spLocks/>
        </xdr:cNvSpPr>
      </xdr:nvSpPr>
      <xdr:spPr>
        <a:xfrm>
          <a:off x="8277225" y="4391025"/>
          <a:ext cx="76200" cy="3238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23</xdr:col>
      <xdr:colOff>133350</xdr:colOff>
      <xdr:row>22</xdr:row>
      <xdr:rowOff>95250</xdr:rowOff>
    </xdr:from>
    <xdr:to>
      <xdr:col>23</xdr:col>
      <xdr:colOff>209550</xdr:colOff>
      <xdr:row>24</xdr:row>
      <xdr:rowOff>47625</xdr:rowOff>
    </xdr:to>
    <xdr:sp>
      <xdr:nvSpPr>
        <xdr:cNvPr id="5" name="AutoShape 10"/>
        <xdr:cNvSpPr>
          <a:spLocks/>
        </xdr:cNvSpPr>
      </xdr:nvSpPr>
      <xdr:spPr>
        <a:xfrm>
          <a:off x="9705975" y="4400550"/>
          <a:ext cx="85725" cy="3333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18</xdr:row>
      <xdr:rowOff>104775</xdr:rowOff>
    </xdr:from>
    <xdr:to>
      <xdr:col>3</xdr:col>
      <xdr:colOff>152400</xdr:colOff>
      <xdr:row>20</xdr:row>
      <xdr:rowOff>28575</xdr:rowOff>
    </xdr:to>
    <xdr:sp>
      <xdr:nvSpPr>
        <xdr:cNvPr id="1" name="Line 6"/>
        <xdr:cNvSpPr>
          <a:spLocks/>
        </xdr:cNvSpPr>
      </xdr:nvSpPr>
      <xdr:spPr>
        <a:xfrm flipH="1">
          <a:off x="1685925" y="3552825"/>
          <a:ext cx="5143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238125</xdr:colOff>
      <xdr:row>24</xdr:row>
      <xdr:rowOff>152400</xdr:rowOff>
    </xdr:from>
    <xdr:to>
      <xdr:col>2</xdr:col>
      <xdr:colOff>390525</xdr:colOff>
      <xdr:row>26</xdr:row>
      <xdr:rowOff>38100</xdr:rowOff>
    </xdr:to>
    <xdr:sp>
      <xdr:nvSpPr>
        <xdr:cNvPr id="2" name="Line 7"/>
        <xdr:cNvSpPr>
          <a:spLocks/>
        </xdr:cNvSpPr>
      </xdr:nvSpPr>
      <xdr:spPr>
        <a:xfrm flipH="1" flipV="1">
          <a:off x="1647825" y="4629150"/>
          <a:ext cx="4000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219075</xdr:rowOff>
    </xdr:from>
    <xdr:to>
      <xdr:col>3</xdr:col>
      <xdr:colOff>0</xdr:colOff>
      <xdr:row>73</xdr:row>
      <xdr:rowOff>228600</xdr:rowOff>
    </xdr:to>
    <xdr:sp>
      <xdr:nvSpPr>
        <xdr:cNvPr id="3" name="Line 8"/>
        <xdr:cNvSpPr>
          <a:spLocks/>
        </xdr:cNvSpPr>
      </xdr:nvSpPr>
      <xdr:spPr>
        <a:xfrm flipH="1">
          <a:off x="1666875" y="15097125"/>
          <a:ext cx="3810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85725</xdr:colOff>
      <xdr:row>76</xdr:row>
      <xdr:rowOff>219075</xdr:rowOff>
    </xdr:from>
    <xdr:to>
      <xdr:col>5</xdr:col>
      <xdr:colOff>28575</xdr:colOff>
      <xdr:row>78</xdr:row>
      <xdr:rowOff>38100</xdr:rowOff>
    </xdr:to>
    <xdr:sp>
      <xdr:nvSpPr>
        <xdr:cNvPr id="4" name="Line 9"/>
        <xdr:cNvSpPr>
          <a:spLocks/>
        </xdr:cNvSpPr>
      </xdr:nvSpPr>
      <xdr:spPr>
        <a:xfrm flipV="1">
          <a:off x="2390775" y="16087725"/>
          <a:ext cx="3429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23</xdr:col>
      <xdr:colOff>66675</xdr:colOff>
      <xdr:row>73</xdr:row>
      <xdr:rowOff>28575</xdr:rowOff>
    </xdr:from>
    <xdr:to>
      <xdr:col>23</xdr:col>
      <xdr:colOff>390525</xdr:colOff>
      <xdr:row>74</xdr:row>
      <xdr:rowOff>28575</xdr:rowOff>
    </xdr:to>
    <xdr:sp>
      <xdr:nvSpPr>
        <xdr:cNvPr id="5" name="Line 17"/>
        <xdr:cNvSpPr>
          <a:spLocks/>
        </xdr:cNvSpPr>
      </xdr:nvSpPr>
      <xdr:spPr>
        <a:xfrm flipH="1">
          <a:off x="9544050" y="15154275"/>
          <a:ext cx="333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180975</xdr:colOff>
      <xdr:row>27</xdr:row>
      <xdr:rowOff>38100</xdr:rowOff>
    </xdr:from>
    <xdr:to>
      <xdr:col>22</xdr:col>
      <xdr:colOff>276225</xdr:colOff>
      <xdr:row>29</xdr:row>
      <xdr:rowOff>76200</xdr:rowOff>
    </xdr:to>
    <xdr:sp>
      <xdr:nvSpPr>
        <xdr:cNvPr id="6" name="Line 24"/>
        <xdr:cNvSpPr>
          <a:spLocks/>
        </xdr:cNvSpPr>
      </xdr:nvSpPr>
      <xdr:spPr>
        <a:xfrm>
          <a:off x="9344025" y="5029200"/>
          <a:ext cx="952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85725</xdr:colOff>
      <xdr:row>32</xdr:row>
      <xdr:rowOff>180975</xdr:rowOff>
    </xdr:from>
    <xdr:to>
      <xdr:col>22</xdr:col>
      <xdr:colOff>295275</xdr:colOff>
      <xdr:row>35</xdr:row>
      <xdr:rowOff>9525</xdr:rowOff>
    </xdr:to>
    <xdr:sp>
      <xdr:nvSpPr>
        <xdr:cNvPr id="7" name="Line 25"/>
        <xdr:cNvSpPr>
          <a:spLocks/>
        </xdr:cNvSpPr>
      </xdr:nvSpPr>
      <xdr:spPr>
        <a:xfrm flipV="1">
          <a:off x="9248775" y="6238875"/>
          <a:ext cx="2190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0</xdr:colOff>
      <xdr:row>14</xdr:row>
      <xdr:rowOff>142875</xdr:rowOff>
    </xdr:from>
    <xdr:to>
      <xdr:col>23</xdr:col>
      <xdr:colOff>123825</xdr:colOff>
      <xdr:row>14</xdr:row>
      <xdr:rowOff>219075</xdr:rowOff>
    </xdr:to>
    <xdr:sp>
      <xdr:nvSpPr>
        <xdr:cNvPr id="8" name="AutoShape 27"/>
        <xdr:cNvSpPr>
          <a:spLocks/>
        </xdr:cNvSpPr>
      </xdr:nvSpPr>
      <xdr:spPr>
        <a:xfrm>
          <a:off x="9163050" y="2819400"/>
          <a:ext cx="438150" cy="762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142875</xdr:colOff>
      <xdr:row>19</xdr:row>
      <xdr:rowOff>28575</xdr:rowOff>
    </xdr:from>
    <xdr:to>
      <xdr:col>20</xdr:col>
      <xdr:colOff>219075</xdr:colOff>
      <xdr:row>20</xdr:row>
      <xdr:rowOff>123825</xdr:rowOff>
    </xdr:to>
    <xdr:sp>
      <xdr:nvSpPr>
        <xdr:cNvPr id="9" name="AutoShape 28"/>
        <xdr:cNvSpPr>
          <a:spLocks/>
        </xdr:cNvSpPr>
      </xdr:nvSpPr>
      <xdr:spPr>
        <a:xfrm>
          <a:off x="8629650" y="3648075"/>
          <a:ext cx="76200" cy="2667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190500</xdr:colOff>
      <xdr:row>24</xdr:row>
      <xdr:rowOff>123825</xdr:rowOff>
    </xdr:from>
    <xdr:to>
      <xdr:col>21</xdr:col>
      <xdr:colOff>0</xdr:colOff>
      <xdr:row>26</xdr:row>
      <xdr:rowOff>76200</xdr:rowOff>
    </xdr:to>
    <xdr:sp>
      <xdr:nvSpPr>
        <xdr:cNvPr id="10" name="AutoShape 29"/>
        <xdr:cNvSpPr>
          <a:spLocks/>
        </xdr:cNvSpPr>
      </xdr:nvSpPr>
      <xdr:spPr>
        <a:xfrm>
          <a:off x="8677275" y="4600575"/>
          <a:ext cx="76200" cy="2952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0</xdr:colOff>
      <xdr:row>43</xdr:row>
      <xdr:rowOff>228600</xdr:rowOff>
    </xdr:from>
    <xdr:to>
      <xdr:col>21</xdr:col>
      <xdr:colOff>142875</xdr:colOff>
      <xdr:row>45</xdr:row>
      <xdr:rowOff>38100</xdr:rowOff>
    </xdr:to>
    <xdr:sp>
      <xdr:nvSpPr>
        <xdr:cNvPr id="11" name="AutoShape 30"/>
        <xdr:cNvSpPr>
          <a:spLocks/>
        </xdr:cNvSpPr>
      </xdr:nvSpPr>
      <xdr:spPr>
        <a:xfrm>
          <a:off x="8753475" y="8686800"/>
          <a:ext cx="142875" cy="3048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266700</xdr:colOff>
      <xdr:row>76</xdr:row>
      <xdr:rowOff>152400</xdr:rowOff>
    </xdr:from>
    <xdr:to>
      <xdr:col>25</xdr:col>
      <xdr:colOff>152400</xdr:colOff>
      <xdr:row>78</xdr:row>
      <xdr:rowOff>114300</xdr:rowOff>
    </xdr:to>
    <xdr:sp>
      <xdr:nvSpPr>
        <xdr:cNvPr id="12" name="AutoShape 31"/>
        <xdr:cNvSpPr>
          <a:spLocks/>
        </xdr:cNvSpPr>
      </xdr:nvSpPr>
      <xdr:spPr>
        <a:xfrm>
          <a:off x="10163175" y="16021050"/>
          <a:ext cx="161925" cy="3714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15</xdr:row>
      <xdr:rowOff>0</xdr:rowOff>
    </xdr:from>
    <xdr:to>
      <xdr:col>9</xdr:col>
      <xdr:colOff>76200</xdr:colOff>
      <xdr:row>16</xdr:row>
      <xdr:rowOff>85725</xdr:rowOff>
    </xdr:to>
    <xdr:sp>
      <xdr:nvSpPr>
        <xdr:cNvPr id="1" name="Line 8"/>
        <xdr:cNvSpPr>
          <a:spLocks/>
        </xdr:cNvSpPr>
      </xdr:nvSpPr>
      <xdr:spPr>
        <a:xfrm flipV="1">
          <a:off x="3962400" y="2800350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28575</xdr:colOff>
      <xdr:row>15</xdr:row>
      <xdr:rowOff>76200</xdr:rowOff>
    </xdr:from>
    <xdr:to>
      <xdr:col>10</xdr:col>
      <xdr:colOff>323850</xdr:colOff>
      <xdr:row>16</xdr:row>
      <xdr:rowOff>133350</xdr:rowOff>
    </xdr:to>
    <xdr:sp>
      <xdr:nvSpPr>
        <xdr:cNvPr id="2" name="Line 9"/>
        <xdr:cNvSpPr>
          <a:spLocks/>
        </xdr:cNvSpPr>
      </xdr:nvSpPr>
      <xdr:spPr>
        <a:xfrm flipH="1">
          <a:off x="4343400" y="2876550"/>
          <a:ext cx="3048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247650</xdr:colOff>
      <xdr:row>18</xdr:row>
      <xdr:rowOff>200025</xdr:rowOff>
    </xdr:from>
    <xdr:to>
      <xdr:col>10</xdr:col>
      <xdr:colOff>304800</xdr:colOff>
      <xdr:row>20</xdr:row>
      <xdr:rowOff>85725</xdr:rowOff>
    </xdr:to>
    <xdr:sp>
      <xdr:nvSpPr>
        <xdr:cNvPr id="3" name="Line 10"/>
        <xdr:cNvSpPr>
          <a:spLocks/>
        </xdr:cNvSpPr>
      </xdr:nvSpPr>
      <xdr:spPr>
        <a:xfrm flipH="1" flipV="1">
          <a:off x="4314825" y="3495675"/>
          <a:ext cx="304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295275</xdr:colOff>
      <xdr:row>33</xdr:row>
      <xdr:rowOff>9525</xdr:rowOff>
    </xdr:from>
    <xdr:to>
      <xdr:col>9</xdr:col>
      <xdr:colOff>114300</xdr:colOff>
      <xdr:row>34</xdr:row>
      <xdr:rowOff>95250</xdr:rowOff>
    </xdr:to>
    <xdr:sp>
      <xdr:nvSpPr>
        <xdr:cNvPr id="4" name="Line 11"/>
        <xdr:cNvSpPr>
          <a:spLocks/>
        </xdr:cNvSpPr>
      </xdr:nvSpPr>
      <xdr:spPr>
        <a:xfrm flipV="1">
          <a:off x="3990975" y="6191250"/>
          <a:ext cx="1905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247650</xdr:colOff>
      <xdr:row>36</xdr:row>
      <xdr:rowOff>47625</xdr:rowOff>
    </xdr:from>
    <xdr:to>
      <xdr:col>2</xdr:col>
      <xdr:colOff>219075</xdr:colOff>
      <xdr:row>37</xdr:row>
      <xdr:rowOff>133350</xdr:rowOff>
    </xdr:to>
    <xdr:sp>
      <xdr:nvSpPr>
        <xdr:cNvPr id="5" name="Line 12"/>
        <xdr:cNvSpPr>
          <a:spLocks/>
        </xdr:cNvSpPr>
      </xdr:nvSpPr>
      <xdr:spPr>
        <a:xfrm flipH="1" flipV="1">
          <a:off x="1790700" y="6848475"/>
          <a:ext cx="219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114300</xdr:rowOff>
    </xdr:from>
    <xdr:to>
      <xdr:col>5</xdr:col>
      <xdr:colOff>47625</xdr:colOff>
      <xdr:row>38</xdr:row>
      <xdr:rowOff>114300</xdr:rowOff>
    </xdr:to>
    <xdr:sp>
      <xdr:nvSpPr>
        <xdr:cNvPr id="6" name="Line 13"/>
        <xdr:cNvSpPr>
          <a:spLocks/>
        </xdr:cNvSpPr>
      </xdr:nvSpPr>
      <xdr:spPr>
        <a:xfrm>
          <a:off x="2324100" y="7372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28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10687050" y="5010150"/>
          <a:ext cx="3810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23</xdr:col>
      <xdr:colOff>38100</xdr:colOff>
      <xdr:row>39</xdr:row>
      <xdr:rowOff>28575</xdr:rowOff>
    </xdr:from>
    <xdr:to>
      <xdr:col>23</xdr:col>
      <xdr:colOff>361950</xdr:colOff>
      <xdr:row>39</xdr:row>
      <xdr:rowOff>171450</xdr:rowOff>
    </xdr:to>
    <xdr:sp>
      <xdr:nvSpPr>
        <xdr:cNvPr id="8" name="AutoShape 20"/>
        <xdr:cNvSpPr>
          <a:spLocks/>
        </xdr:cNvSpPr>
      </xdr:nvSpPr>
      <xdr:spPr>
        <a:xfrm>
          <a:off x="9401175" y="7534275"/>
          <a:ext cx="323850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19</xdr:col>
      <xdr:colOff>1371600</xdr:colOff>
      <xdr:row>23</xdr:row>
      <xdr:rowOff>85725</xdr:rowOff>
    </xdr:from>
    <xdr:to>
      <xdr:col>21</xdr:col>
      <xdr:colOff>47625</xdr:colOff>
      <xdr:row>23</xdr:row>
      <xdr:rowOff>161925</xdr:rowOff>
    </xdr:to>
    <xdr:sp>
      <xdr:nvSpPr>
        <xdr:cNvPr id="9" name="AutoShape 25"/>
        <xdr:cNvSpPr>
          <a:spLocks/>
        </xdr:cNvSpPr>
      </xdr:nvSpPr>
      <xdr:spPr>
        <a:xfrm>
          <a:off x="8372475" y="4305300"/>
          <a:ext cx="3810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24</xdr:col>
      <xdr:colOff>200025</xdr:colOff>
      <xdr:row>31</xdr:row>
      <xdr:rowOff>19050</xdr:rowOff>
    </xdr:from>
    <xdr:to>
      <xdr:col>24</xdr:col>
      <xdr:colOff>276225</xdr:colOff>
      <xdr:row>32</xdr:row>
      <xdr:rowOff>38100</xdr:rowOff>
    </xdr:to>
    <xdr:sp>
      <xdr:nvSpPr>
        <xdr:cNvPr id="10" name="AutoShape 26"/>
        <xdr:cNvSpPr>
          <a:spLocks/>
        </xdr:cNvSpPr>
      </xdr:nvSpPr>
      <xdr:spPr>
        <a:xfrm>
          <a:off x="9944100" y="5743575"/>
          <a:ext cx="85725" cy="2571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20</xdr:col>
      <xdr:colOff>228600</xdr:colOff>
      <xdr:row>35</xdr:row>
      <xdr:rowOff>152400</xdr:rowOff>
    </xdr:from>
    <xdr:to>
      <xdr:col>21</xdr:col>
      <xdr:colOff>28575</xdr:colOff>
      <xdr:row>37</xdr:row>
      <xdr:rowOff>76200</xdr:rowOff>
    </xdr:to>
    <xdr:sp>
      <xdr:nvSpPr>
        <xdr:cNvPr id="11" name="AutoShape 27"/>
        <xdr:cNvSpPr>
          <a:spLocks/>
        </xdr:cNvSpPr>
      </xdr:nvSpPr>
      <xdr:spPr>
        <a:xfrm>
          <a:off x="8658225" y="6762750"/>
          <a:ext cx="76200" cy="3238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28</xdr:col>
      <xdr:colOff>123825</xdr:colOff>
      <xdr:row>39</xdr:row>
      <xdr:rowOff>152400</xdr:rowOff>
    </xdr:from>
    <xdr:to>
      <xdr:col>29</xdr:col>
      <xdr:colOff>38100</xdr:colOff>
      <xdr:row>40</xdr:row>
      <xdr:rowOff>104775</xdr:rowOff>
    </xdr:to>
    <xdr:sp>
      <xdr:nvSpPr>
        <xdr:cNvPr id="12" name="Line 28"/>
        <xdr:cNvSpPr>
          <a:spLocks/>
        </xdr:cNvSpPr>
      </xdr:nvSpPr>
      <xdr:spPr>
        <a:xfrm flipV="1">
          <a:off x="11191875" y="7658100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27</xdr:col>
      <xdr:colOff>38100</xdr:colOff>
      <xdr:row>37</xdr:row>
      <xdr:rowOff>171450</xdr:rowOff>
    </xdr:from>
    <xdr:to>
      <xdr:col>27</xdr:col>
      <xdr:colOff>114300</xdr:colOff>
      <xdr:row>38</xdr:row>
      <xdr:rowOff>152400</xdr:rowOff>
    </xdr:to>
    <xdr:sp>
      <xdr:nvSpPr>
        <xdr:cNvPr id="13" name="AutoShape 29"/>
        <xdr:cNvSpPr>
          <a:spLocks/>
        </xdr:cNvSpPr>
      </xdr:nvSpPr>
      <xdr:spPr>
        <a:xfrm>
          <a:off x="10725150" y="7181850"/>
          <a:ext cx="76200" cy="2286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P33"/>
  <sheetViews>
    <sheetView workbookViewId="0" topLeftCell="A1">
      <selection activeCell="C33" sqref="C33"/>
    </sheetView>
  </sheetViews>
  <sheetFormatPr defaultColWidth="9.33203125" defaultRowHeight="10.5"/>
  <sheetData>
    <row r="9" spans="1:16" ht="22.5">
      <c r="A9" s="156" t="s">
        <v>269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</row>
    <row r="15" spans="1:16" ht="15">
      <c r="A15" s="157" t="s">
        <v>270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</row>
    <row r="18" spans="1:16" ht="15">
      <c r="A18" s="157" t="s">
        <v>215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</row>
    <row r="30" ht="12">
      <c r="C30" s="112" t="s">
        <v>271</v>
      </c>
    </row>
    <row r="31" ht="12">
      <c r="D31" s="112" t="s">
        <v>272</v>
      </c>
    </row>
    <row r="33" ht="12">
      <c r="C33" s="112" t="s">
        <v>273</v>
      </c>
    </row>
  </sheetData>
  <mergeCells count="3">
    <mergeCell ref="A9:P9"/>
    <mergeCell ref="A15:P15"/>
    <mergeCell ref="A18:P1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zoomScale="75" zoomScaleNormal="75" workbookViewId="0" topLeftCell="B10">
      <selection activeCell="W37" sqref="W37"/>
    </sheetView>
  </sheetViews>
  <sheetFormatPr defaultColWidth="9.33203125" defaultRowHeight="10.5"/>
  <cols>
    <col min="1" max="1" width="27.16015625" style="0" customWidth="1"/>
    <col min="2" max="2" width="4.83203125" style="0" customWidth="1"/>
    <col min="3" max="3" width="6.66015625" style="0" customWidth="1"/>
    <col min="4" max="4" width="5" style="0" customWidth="1"/>
    <col min="5" max="5" width="6.66015625" style="0" customWidth="1"/>
    <col min="6" max="6" width="5.83203125" style="0" customWidth="1"/>
    <col min="7" max="7" width="7.16015625" style="0" customWidth="1"/>
    <col min="8" max="8" width="4.66015625" style="0" customWidth="1"/>
    <col min="9" max="9" width="7.33203125" style="0" customWidth="1"/>
    <col min="10" max="10" width="4.83203125" style="0" customWidth="1"/>
    <col min="11" max="12" width="7.16015625" style="0" customWidth="1"/>
    <col min="13" max="13" width="8.16015625" style="0" customWidth="1"/>
    <col min="15" max="15" width="1.5" style="0" customWidth="1"/>
    <col min="16" max="16" width="4.83203125" style="0" customWidth="1"/>
    <col min="17" max="17" width="5.83203125" style="0" customWidth="1"/>
    <col min="18" max="18" width="1.0078125" style="0" customWidth="1"/>
    <col min="19" max="19" width="27" style="0" customWidth="1"/>
    <col min="20" max="20" width="5.33203125" style="0" customWidth="1"/>
    <col min="21" max="21" width="7" style="0" customWidth="1"/>
    <col min="22" max="22" width="5" style="0" customWidth="1"/>
    <col min="23" max="23" width="8.33203125" style="0" customWidth="1"/>
    <col min="24" max="24" width="5" style="0" customWidth="1"/>
    <col min="25" max="25" width="8.33203125" style="0" customWidth="1"/>
    <col min="26" max="26" width="5" style="0" customWidth="1"/>
    <col min="27" max="27" width="8.33203125" style="0" customWidth="1"/>
    <col min="28" max="28" width="4.83203125" style="0" customWidth="1"/>
    <col min="29" max="29" width="8.33203125" style="0" customWidth="1"/>
    <col min="30" max="30" width="5.83203125" style="0" customWidth="1"/>
    <col min="31" max="31" width="8.33203125" style="0" customWidth="1"/>
  </cols>
  <sheetData>
    <row r="1" spans="1:34" ht="15" customHeight="1">
      <c r="A1" t="s">
        <v>198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1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4" ht="1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111" t="s">
        <v>1</v>
      </c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4" ht="1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ht="1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4" ht="15" customHeight="1">
      <c r="A6" s="25"/>
      <c r="B6" s="25"/>
      <c r="C6" s="25"/>
      <c r="D6" s="25" t="s">
        <v>256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 t="s">
        <v>257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15" customHeight="1">
      <c r="A7" s="25"/>
      <c r="B7" s="25"/>
      <c r="C7" s="25"/>
      <c r="E7" s="25"/>
      <c r="F7" s="25"/>
      <c r="G7" s="25"/>
      <c r="H7" s="25"/>
      <c r="I7" s="25"/>
      <c r="J7" s="25"/>
      <c r="K7" s="25"/>
      <c r="L7" s="25"/>
      <c r="M7" s="25"/>
      <c r="N7" s="25" t="s">
        <v>2</v>
      </c>
      <c r="O7" s="25"/>
      <c r="P7" s="25" t="s">
        <v>2</v>
      </c>
      <c r="Q7" s="25"/>
      <c r="R7" s="25"/>
      <c r="S7" s="25"/>
      <c r="T7" s="25"/>
      <c r="U7" s="25"/>
      <c r="W7" s="25"/>
      <c r="X7" s="25"/>
      <c r="Y7" s="25"/>
      <c r="Z7" s="25"/>
      <c r="AA7" s="25"/>
      <c r="AB7" s="25"/>
      <c r="AC7" s="25"/>
      <c r="AD7" s="25"/>
      <c r="AE7" s="25"/>
      <c r="AF7" s="25" t="s">
        <v>3</v>
      </c>
      <c r="AG7" s="25"/>
      <c r="AH7" s="25"/>
    </row>
    <row r="8" spans="1:34" ht="15" customHeight="1" thickBot="1">
      <c r="A8" s="25"/>
      <c r="B8" s="25"/>
      <c r="C8" s="25" t="s">
        <v>4</v>
      </c>
      <c r="D8" s="25"/>
      <c r="E8" s="25"/>
      <c r="F8" s="25"/>
      <c r="G8" s="25"/>
      <c r="H8" s="25"/>
      <c r="I8" s="25"/>
      <c r="J8" s="25"/>
      <c r="K8" s="25"/>
      <c r="L8" s="26" t="s">
        <v>5</v>
      </c>
      <c r="M8" s="27" t="s">
        <v>6</v>
      </c>
      <c r="N8" s="27" t="s">
        <v>7</v>
      </c>
      <c r="O8" s="27"/>
      <c r="P8" s="27" t="s">
        <v>210</v>
      </c>
      <c r="Q8" s="27"/>
      <c r="R8" s="25"/>
      <c r="S8" s="25"/>
      <c r="T8" s="25"/>
      <c r="U8" s="25" t="s">
        <v>4</v>
      </c>
      <c r="V8" s="25"/>
      <c r="W8" s="25"/>
      <c r="X8" s="25"/>
      <c r="Y8" s="25"/>
      <c r="Z8" s="25"/>
      <c r="AA8" s="25"/>
      <c r="AB8" s="25"/>
      <c r="AC8" s="25"/>
      <c r="AD8" s="26" t="s">
        <v>5</v>
      </c>
      <c r="AE8" s="27" t="s">
        <v>6</v>
      </c>
      <c r="AF8" s="27" t="s">
        <v>7</v>
      </c>
      <c r="AG8" s="25"/>
      <c r="AH8" s="25"/>
    </row>
    <row r="9" spans="1:34" ht="15" customHeight="1">
      <c r="A9" s="28" t="s">
        <v>8</v>
      </c>
      <c r="B9" s="29" t="s">
        <v>9</v>
      </c>
      <c r="C9" s="29" t="s">
        <v>10</v>
      </c>
      <c r="D9" s="29" t="s">
        <v>11</v>
      </c>
      <c r="E9" s="29" t="s">
        <v>10</v>
      </c>
      <c r="F9" s="29" t="s">
        <v>12</v>
      </c>
      <c r="G9" s="29" t="s">
        <v>10</v>
      </c>
      <c r="H9" s="29" t="s">
        <v>13</v>
      </c>
      <c r="I9" s="29" t="s">
        <v>10</v>
      </c>
      <c r="J9" s="29" t="s">
        <v>14</v>
      </c>
      <c r="K9" s="29" t="s">
        <v>10</v>
      </c>
      <c r="L9" s="29" t="s">
        <v>15</v>
      </c>
      <c r="M9" s="29" t="s">
        <v>10</v>
      </c>
      <c r="N9" s="30" t="s">
        <v>16</v>
      </c>
      <c r="O9" s="30"/>
      <c r="P9" s="48"/>
      <c r="Q9" s="48" t="s">
        <v>10</v>
      </c>
      <c r="R9" s="25"/>
      <c r="S9" s="28" t="s">
        <v>8</v>
      </c>
      <c r="T9" s="29" t="s">
        <v>9</v>
      </c>
      <c r="U9" s="29" t="s">
        <v>10</v>
      </c>
      <c r="V9" s="29" t="s">
        <v>11</v>
      </c>
      <c r="W9" s="29" t="s">
        <v>10</v>
      </c>
      <c r="X9" s="29" t="s">
        <v>12</v>
      </c>
      <c r="Y9" s="29" t="s">
        <v>10</v>
      </c>
      <c r="Z9" s="29" t="s">
        <v>13</v>
      </c>
      <c r="AA9" s="29" t="s">
        <v>10</v>
      </c>
      <c r="AB9" s="29" t="s">
        <v>14</v>
      </c>
      <c r="AC9" s="29" t="s">
        <v>10</v>
      </c>
      <c r="AD9" s="29" t="s">
        <v>15</v>
      </c>
      <c r="AE9" s="29" t="s">
        <v>10</v>
      </c>
      <c r="AF9" s="93" t="s">
        <v>17</v>
      </c>
      <c r="AG9" s="25"/>
      <c r="AH9" s="25"/>
    </row>
    <row r="10" spans="1:34" ht="15" customHeight="1">
      <c r="A10" s="28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32"/>
      <c r="P10" s="31"/>
      <c r="Q10" s="31"/>
      <c r="R10" s="25"/>
      <c r="S10" s="28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2"/>
      <c r="AG10" s="25"/>
      <c r="AH10" s="25"/>
    </row>
    <row r="11" spans="1:34" ht="15" customHeight="1">
      <c r="A11" s="28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2"/>
      <c r="O11" s="32"/>
      <c r="P11" s="31"/>
      <c r="Q11" s="31"/>
      <c r="R11" s="25"/>
      <c r="S11" s="28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2"/>
      <c r="AG11" s="25"/>
      <c r="AH11" s="25"/>
    </row>
    <row r="12" spans="1:34" ht="15" customHeight="1">
      <c r="A12" s="25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5"/>
      <c r="O12" s="25"/>
      <c r="P12" s="25"/>
      <c r="Q12" s="25"/>
      <c r="R12" s="25"/>
      <c r="S12" s="25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5"/>
      <c r="AG12" s="25"/>
      <c r="AH12" s="25"/>
    </row>
    <row r="13" spans="1:34" ht="19.5" customHeight="1">
      <c r="A13" s="34" t="s">
        <v>18</v>
      </c>
      <c r="B13" s="121">
        <v>2</v>
      </c>
      <c r="C13" s="80">
        <v>35</v>
      </c>
      <c r="D13" s="80">
        <v>2</v>
      </c>
      <c r="E13" s="80">
        <v>34</v>
      </c>
      <c r="F13" s="80">
        <v>2</v>
      </c>
      <c r="G13" s="80">
        <v>32</v>
      </c>
      <c r="H13" s="80">
        <v>1</v>
      </c>
      <c r="I13" s="80">
        <v>30</v>
      </c>
      <c r="J13" s="80">
        <v>1</v>
      </c>
      <c r="K13" s="80">
        <v>15</v>
      </c>
      <c r="L13" s="56">
        <f>SUM(B13+D13+F13+H13+J13)</f>
        <v>8</v>
      </c>
      <c r="M13" s="57">
        <f>SUM(C13+E13+G13+I13+K13)</f>
        <v>146</v>
      </c>
      <c r="N13" s="58">
        <f>SUM(L13+L14)</f>
        <v>8</v>
      </c>
      <c r="O13" s="33"/>
      <c r="P13" s="25"/>
      <c r="Q13" s="28">
        <v>78</v>
      </c>
      <c r="R13" s="25"/>
      <c r="S13" s="114" t="s">
        <v>18</v>
      </c>
      <c r="T13" s="121">
        <v>2</v>
      </c>
      <c r="U13" s="80">
        <v>35</v>
      </c>
      <c r="V13" s="80">
        <v>2</v>
      </c>
      <c r="W13" s="80">
        <v>34</v>
      </c>
      <c r="X13" s="80">
        <v>2</v>
      </c>
      <c r="Y13" s="80">
        <v>34</v>
      </c>
      <c r="Z13" s="80">
        <v>1</v>
      </c>
      <c r="AA13" s="80">
        <v>29</v>
      </c>
      <c r="AB13" s="80">
        <v>1</v>
      </c>
      <c r="AC13" s="80">
        <v>14</v>
      </c>
      <c r="AD13" s="56">
        <f>SUM(T13+V13+X13+Z13+AB13)</f>
        <v>8</v>
      </c>
      <c r="AE13" s="57">
        <f>SUM(U13+W13+Y13+AA13+AC13)</f>
        <v>146</v>
      </c>
      <c r="AF13" s="58">
        <f>SUM(AD13+AD14)</f>
        <v>8</v>
      </c>
      <c r="AG13" s="25"/>
      <c r="AH13" s="25"/>
    </row>
    <row r="14" spans="1:34" ht="19.5" customHeight="1">
      <c r="A14" s="27" t="s">
        <v>19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60">
        <f>SUM(B14+D14+F14+H14+J14)</f>
        <v>0</v>
      </c>
      <c r="M14" s="61">
        <f>SUM(C14+E14+G14+I14+K14)</f>
        <v>0</v>
      </c>
      <c r="N14" s="62">
        <f>SUM(M13+M14)</f>
        <v>146</v>
      </c>
      <c r="O14" s="33"/>
      <c r="P14" s="25"/>
      <c r="Q14" s="28"/>
      <c r="R14" s="25"/>
      <c r="S14" s="27" t="s">
        <v>19</v>
      </c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60">
        <f>SUM(T14+V14+X14+Z14+AB14)</f>
        <v>0</v>
      </c>
      <c r="AE14" s="61">
        <f>SUM(U14+W14+Y14+AA14+AC14)</f>
        <v>0</v>
      </c>
      <c r="AF14" s="62">
        <f>SUM(AE13+AE14)</f>
        <v>146</v>
      </c>
      <c r="AG14" s="25"/>
      <c r="AH14" s="25"/>
    </row>
    <row r="15" spans="1:34" ht="12" customHeight="1">
      <c r="A15" s="25" t="s">
        <v>20</v>
      </c>
      <c r="L15" s="33"/>
      <c r="M15" s="33"/>
      <c r="N15" s="33"/>
      <c r="O15" s="33"/>
      <c r="P15" s="25"/>
      <c r="Q15" s="28"/>
      <c r="R15" s="25"/>
      <c r="S15" s="25"/>
      <c r="AD15" s="33"/>
      <c r="AE15" s="33"/>
      <c r="AF15" s="33"/>
      <c r="AG15" s="25"/>
      <c r="AH15" s="25"/>
    </row>
    <row r="16" spans="1:34" ht="12" customHeight="1">
      <c r="A16" s="25"/>
      <c r="L16" s="33"/>
      <c r="M16" s="33"/>
      <c r="N16" s="33"/>
      <c r="O16" s="33"/>
      <c r="P16" s="25"/>
      <c r="Q16" s="28"/>
      <c r="R16" s="25"/>
      <c r="S16" s="25"/>
      <c r="AD16" s="33"/>
      <c r="AE16" s="33"/>
      <c r="AF16" s="33"/>
      <c r="AG16" s="25"/>
      <c r="AH16" s="25"/>
    </row>
    <row r="17" spans="1:34" ht="12" customHeight="1">
      <c r="A17" s="25"/>
      <c r="L17" s="33"/>
      <c r="M17" s="33"/>
      <c r="N17" s="33"/>
      <c r="O17" s="33"/>
      <c r="P17" s="25"/>
      <c r="Q17" s="28"/>
      <c r="R17" s="25"/>
      <c r="S17" s="25"/>
      <c r="AD17" s="33"/>
      <c r="AE17" s="33"/>
      <c r="AF17" s="33"/>
      <c r="AG17" s="25"/>
      <c r="AH17" s="25"/>
    </row>
    <row r="18" spans="1:34" ht="12" customHeight="1">
      <c r="A18" s="25"/>
      <c r="L18" s="33"/>
      <c r="M18" s="33"/>
      <c r="N18" s="33"/>
      <c r="O18" s="33"/>
      <c r="P18" s="25"/>
      <c r="Q18" s="28"/>
      <c r="R18" s="25"/>
      <c r="S18" s="25"/>
      <c r="AD18" s="33"/>
      <c r="AE18" s="33"/>
      <c r="AF18" s="33"/>
      <c r="AG18" s="25"/>
      <c r="AH18" s="25"/>
    </row>
    <row r="19" spans="1:34" ht="12" customHeight="1">
      <c r="A19" s="25"/>
      <c r="L19" s="25"/>
      <c r="M19" s="25"/>
      <c r="N19" s="25"/>
      <c r="O19" s="25"/>
      <c r="P19" s="25"/>
      <c r="Q19" s="28"/>
      <c r="R19" s="25"/>
      <c r="S19" s="25"/>
      <c r="AD19" s="25"/>
      <c r="AE19" s="25"/>
      <c r="AF19" s="25"/>
      <c r="AG19" s="25"/>
      <c r="AH19" s="25"/>
    </row>
    <row r="20" spans="1:34" ht="19.5" customHeight="1">
      <c r="A20" s="34" t="s">
        <v>21</v>
      </c>
      <c r="B20" s="55">
        <v>2</v>
      </c>
      <c r="C20" s="55">
        <v>45</v>
      </c>
      <c r="D20" s="55">
        <v>2</v>
      </c>
      <c r="E20" s="55">
        <v>41</v>
      </c>
      <c r="F20" s="55">
        <v>2</v>
      </c>
      <c r="G20" s="55">
        <v>43</v>
      </c>
      <c r="H20" s="55">
        <v>2</v>
      </c>
      <c r="I20" s="55">
        <v>54</v>
      </c>
      <c r="J20" s="55">
        <v>2</v>
      </c>
      <c r="K20" s="55">
        <v>43</v>
      </c>
      <c r="L20" s="63">
        <f>SUM(B20+D20+F20+H20+J20)</f>
        <v>10</v>
      </c>
      <c r="M20" s="64">
        <f>SUM(C20+E20+G20+I20+K20)</f>
        <v>226</v>
      </c>
      <c r="N20" s="33"/>
      <c r="O20" s="33"/>
      <c r="P20" s="25"/>
      <c r="Q20" s="28">
        <v>45</v>
      </c>
      <c r="R20" s="25"/>
      <c r="S20" s="114" t="s">
        <v>22</v>
      </c>
      <c r="T20" s="55">
        <v>2</v>
      </c>
      <c r="U20" s="55">
        <v>45</v>
      </c>
      <c r="V20" s="55">
        <v>2</v>
      </c>
      <c r="W20" s="55">
        <v>41</v>
      </c>
      <c r="X20" s="55">
        <v>2</v>
      </c>
      <c r="Y20" s="55">
        <v>43</v>
      </c>
      <c r="Z20" s="55">
        <v>2</v>
      </c>
      <c r="AA20" s="55">
        <v>54</v>
      </c>
      <c r="AB20" s="55">
        <v>2</v>
      </c>
      <c r="AC20" s="55">
        <v>43</v>
      </c>
      <c r="AD20" s="63">
        <f>SUM(T20+V20+X20+Z20+AB20)</f>
        <v>10</v>
      </c>
      <c r="AE20" s="64">
        <f>SUM(U20+W20+Y20+AA20+AC20)</f>
        <v>226</v>
      </c>
      <c r="AF20" s="33"/>
      <c r="AG20" s="25"/>
      <c r="AH20" s="25"/>
    </row>
    <row r="21" spans="1:34" ht="12" customHeight="1">
      <c r="A21" s="25" t="s">
        <v>23</v>
      </c>
      <c r="L21" s="33"/>
      <c r="M21" s="33"/>
      <c r="N21" s="33"/>
      <c r="O21" s="33"/>
      <c r="P21" s="25"/>
      <c r="Q21" s="28"/>
      <c r="R21" s="25"/>
      <c r="S21" s="25"/>
      <c r="AD21" s="33"/>
      <c r="AE21" s="33"/>
      <c r="AF21" s="33"/>
      <c r="AG21" s="25"/>
      <c r="AH21" s="25"/>
    </row>
    <row r="22" spans="1:34" ht="12" customHeight="1">
      <c r="A22" s="25"/>
      <c r="L22" s="33"/>
      <c r="M22" s="33"/>
      <c r="N22" s="33"/>
      <c r="O22" s="33"/>
      <c r="P22" s="25"/>
      <c r="Q22" s="28"/>
      <c r="R22" s="25"/>
      <c r="S22" s="25"/>
      <c r="AD22" s="33"/>
      <c r="AE22" s="33"/>
      <c r="AF22" s="33"/>
      <c r="AG22" s="25"/>
      <c r="AH22" s="25"/>
    </row>
    <row r="23" spans="1:34" ht="12" customHeight="1">
      <c r="A23" s="25"/>
      <c r="L23" s="33"/>
      <c r="M23" s="33"/>
      <c r="N23" s="33"/>
      <c r="O23" s="33"/>
      <c r="P23" s="25"/>
      <c r="Q23" s="28"/>
      <c r="R23" s="25"/>
      <c r="S23" s="25"/>
      <c r="AD23" s="33"/>
      <c r="AE23" s="33"/>
      <c r="AF23" s="33"/>
      <c r="AG23" s="25"/>
      <c r="AH23" s="25"/>
    </row>
    <row r="24" spans="1:34" ht="12" customHeight="1">
      <c r="A24" s="25"/>
      <c r="L24" s="33"/>
      <c r="M24" s="33"/>
      <c r="N24" s="33"/>
      <c r="O24" s="33"/>
      <c r="P24" s="25"/>
      <c r="Q24" s="28"/>
      <c r="R24" s="25"/>
      <c r="S24" s="113"/>
      <c r="AD24" s="33"/>
      <c r="AE24" s="33"/>
      <c r="AF24" s="33"/>
      <c r="AG24" s="25"/>
      <c r="AH24" s="25"/>
    </row>
    <row r="25" spans="1:34" ht="12" customHeight="1">
      <c r="A25" s="25"/>
      <c r="L25" s="25"/>
      <c r="M25" s="25"/>
      <c r="N25" s="25"/>
      <c r="O25" s="25"/>
      <c r="P25" s="25"/>
      <c r="Q25" s="28"/>
      <c r="R25" s="25"/>
      <c r="S25" s="113"/>
      <c r="AD25" s="25"/>
      <c r="AE25" s="25"/>
      <c r="AF25" s="25"/>
      <c r="AG25" s="25"/>
      <c r="AH25" s="25"/>
    </row>
    <row r="26" spans="1:34" ht="19.5" customHeight="1">
      <c r="A26" s="34" t="s">
        <v>24</v>
      </c>
      <c r="B26" s="59">
        <v>2</v>
      </c>
      <c r="C26" s="59">
        <v>53</v>
      </c>
      <c r="D26" s="59">
        <v>2</v>
      </c>
      <c r="E26" s="59">
        <v>46</v>
      </c>
      <c r="F26" s="120">
        <v>2</v>
      </c>
      <c r="G26" s="59">
        <v>33</v>
      </c>
      <c r="H26" s="59">
        <v>1</v>
      </c>
      <c r="I26" s="59">
        <v>27</v>
      </c>
      <c r="J26" s="59">
        <v>2</v>
      </c>
      <c r="K26" s="59">
        <v>34</v>
      </c>
      <c r="L26" s="56">
        <f aca="true" t="shared" si="0" ref="L26:M28">SUM(B26+D26+F26+H26+J26)</f>
        <v>9</v>
      </c>
      <c r="M26" s="57">
        <f t="shared" si="0"/>
        <v>193</v>
      </c>
      <c r="N26" s="58">
        <f>SUM(L26+L27+L28)</f>
        <v>20</v>
      </c>
      <c r="O26" s="33"/>
      <c r="P26" s="25"/>
      <c r="Q26" s="28">
        <v>46</v>
      </c>
      <c r="R26" s="25"/>
      <c r="S26" s="131" t="s">
        <v>25</v>
      </c>
      <c r="T26" s="59">
        <v>2</v>
      </c>
      <c r="U26" s="59">
        <v>50</v>
      </c>
      <c r="V26" s="59">
        <v>2</v>
      </c>
      <c r="W26" s="59">
        <v>44</v>
      </c>
      <c r="X26" s="120">
        <v>2</v>
      </c>
      <c r="Y26" s="59">
        <v>34</v>
      </c>
      <c r="Z26" s="59">
        <v>1</v>
      </c>
      <c r="AA26" s="59">
        <v>21</v>
      </c>
      <c r="AB26" s="59">
        <v>2</v>
      </c>
      <c r="AC26" s="59">
        <v>39</v>
      </c>
      <c r="AD26" s="56">
        <f aca="true" t="shared" si="1" ref="AD26:AE28">SUM(T26+V26+X26+Z26+AB26)</f>
        <v>9</v>
      </c>
      <c r="AE26" s="57">
        <f t="shared" si="1"/>
        <v>188</v>
      </c>
      <c r="AF26" s="58">
        <f>SUM(AD26+AD27+AD28)</f>
        <v>20</v>
      </c>
      <c r="AG26" s="25"/>
      <c r="AH26" s="25"/>
    </row>
    <row r="27" spans="1:34" ht="19.5" customHeight="1">
      <c r="A27" s="38" t="s">
        <v>26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65">
        <f t="shared" si="0"/>
        <v>0</v>
      </c>
      <c r="M27" s="66">
        <f t="shared" si="0"/>
        <v>0</v>
      </c>
      <c r="N27" s="62">
        <f>SUM(M26+M27+M28)</f>
        <v>427</v>
      </c>
      <c r="O27" s="33"/>
      <c r="P27" s="25"/>
      <c r="Q27" s="28">
        <v>49</v>
      </c>
      <c r="R27" s="25"/>
      <c r="S27" s="27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65">
        <f t="shared" si="1"/>
        <v>0</v>
      </c>
      <c r="AE27" s="66">
        <f t="shared" si="1"/>
        <v>0</v>
      </c>
      <c r="AF27" s="62">
        <f>SUM(AE26+AE27+AE28)</f>
        <v>437</v>
      </c>
      <c r="AG27" s="25"/>
      <c r="AH27" s="25"/>
    </row>
    <row r="28" spans="1:34" ht="19.5" customHeight="1">
      <c r="A28" s="38" t="s">
        <v>27</v>
      </c>
      <c r="B28" s="120">
        <v>4</v>
      </c>
      <c r="C28" s="59">
        <v>104</v>
      </c>
      <c r="D28" s="120">
        <v>2</v>
      </c>
      <c r="E28" s="59">
        <v>32</v>
      </c>
      <c r="F28" s="59">
        <v>2</v>
      </c>
      <c r="G28" s="59">
        <v>40</v>
      </c>
      <c r="H28" s="59">
        <v>2</v>
      </c>
      <c r="I28" s="59">
        <v>36</v>
      </c>
      <c r="J28" s="120">
        <v>1</v>
      </c>
      <c r="K28" s="59">
        <v>22</v>
      </c>
      <c r="L28" s="60">
        <f t="shared" si="0"/>
        <v>11</v>
      </c>
      <c r="M28" s="61">
        <f t="shared" si="0"/>
        <v>234</v>
      </c>
      <c r="N28" s="59"/>
      <c r="O28" s="25"/>
      <c r="P28" s="25"/>
      <c r="Q28" s="28"/>
      <c r="R28" s="25"/>
      <c r="S28" s="27" t="s">
        <v>28</v>
      </c>
      <c r="T28" s="120">
        <v>4</v>
      </c>
      <c r="U28" s="59">
        <v>110</v>
      </c>
      <c r="V28" s="120">
        <v>2</v>
      </c>
      <c r="W28" s="59">
        <v>38</v>
      </c>
      <c r="X28" s="59">
        <v>2</v>
      </c>
      <c r="Y28" s="59">
        <v>38</v>
      </c>
      <c r="Z28" s="59">
        <v>2</v>
      </c>
      <c r="AA28" s="59">
        <v>40</v>
      </c>
      <c r="AB28" s="120">
        <v>1</v>
      </c>
      <c r="AC28" s="59">
        <v>23</v>
      </c>
      <c r="AD28" s="60">
        <f t="shared" si="1"/>
        <v>11</v>
      </c>
      <c r="AE28" s="61">
        <f t="shared" si="1"/>
        <v>249</v>
      </c>
      <c r="AF28" s="112"/>
      <c r="AG28" s="25"/>
      <c r="AH28" s="25"/>
    </row>
    <row r="29" spans="1:34" ht="12" customHeight="1">
      <c r="A29" s="25" t="s">
        <v>29</v>
      </c>
      <c r="L29" s="33"/>
      <c r="M29" s="33"/>
      <c r="N29" s="25"/>
      <c r="O29" s="25"/>
      <c r="P29" s="25"/>
      <c r="Q29" s="28"/>
      <c r="R29" s="25"/>
      <c r="S29" s="25"/>
      <c r="AD29" s="33"/>
      <c r="AE29" s="33"/>
      <c r="AF29" s="25"/>
      <c r="AG29" s="25"/>
      <c r="AH29" s="25"/>
    </row>
    <row r="30" spans="1:34" ht="12" customHeight="1">
      <c r="A30" s="25"/>
      <c r="L30" s="33"/>
      <c r="M30" s="33"/>
      <c r="N30" s="25"/>
      <c r="O30" s="25"/>
      <c r="P30" s="25"/>
      <c r="Q30" s="28"/>
      <c r="R30" s="25"/>
      <c r="S30" s="25"/>
      <c r="AD30" s="33"/>
      <c r="AE30" s="33"/>
      <c r="AF30" s="25"/>
      <c r="AG30" s="25"/>
      <c r="AH30" s="25"/>
    </row>
    <row r="31" spans="1:34" ht="12" customHeight="1">
      <c r="A31" s="25"/>
      <c r="L31" s="33"/>
      <c r="M31" s="33"/>
      <c r="N31" s="25"/>
      <c r="O31" s="25"/>
      <c r="P31" s="25"/>
      <c r="Q31" s="28"/>
      <c r="R31" s="25"/>
      <c r="S31" s="25"/>
      <c r="AD31" s="33"/>
      <c r="AE31" s="33"/>
      <c r="AF31" s="25"/>
      <c r="AG31" s="25"/>
      <c r="AH31" s="25"/>
    </row>
    <row r="32" spans="1:34" ht="12" customHeight="1">
      <c r="A32" s="25"/>
      <c r="L32" s="33"/>
      <c r="M32" s="33"/>
      <c r="N32" s="25"/>
      <c r="O32" s="25"/>
      <c r="P32" s="25"/>
      <c r="Q32" s="28"/>
      <c r="R32" s="25"/>
      <c r="S32" s="25"/>
      <c r="AD32" s="33"/>
      <c r="AE32" s="33"/>
      <c r="AF32" s="25"/>
      <c r="AG32" s="25"/>
      <c r="AH32" s="25"/>
    </row>
    <row r="33" spans="1:34" ht="12" customHeight="1">
      <c r="A33" s="25"/>
      <c r="L33" s="25"/>
      <c r="M33" s="25"/>
      <c r="N33" s="25"/>
      <c r="O33" s="25"/>
      <c r="P33" s="25"/>
      <c r="Q33" s="28"/>
      <c r="R33" s="25"/>
      <c r="S33" s="102" t="s">
        <v>30</v>
      </c>
      <c r="AD33" s="25"/>
      <c r="AE33" s="25"/>
      <c r="AF33" s="25"/>
      <c r="AG33" s="25"/>
      <c r="AH33" s="25"/>
    </row>
    <row r="34" spans="1:34" ht="19.5" customHeight="1">
      <c r="A34" s="34" t="s">
        <v>31</v>
      </c>
      <c r="B34" s="120">
        <v>3</v>
      </c>
      <c r="C34" s="59">
        <v>64</v>
      </c>
      <c r="D34" s="59">
        <v>3</v>
      </c>
      <c r="E34" s="59">
        <v>55</v>
      </c>
      <c r="F34" s="59">
        <v>3</v>
      </c>
      <c r="G34" s="59">
        <v>51</v>
      </c>
      <c r="H34" s="59">
        <v>2</v>
      </c>
      <c r="I34" s="59">
        <v>27</v>
      </c>
      <c r="J34" s="120">
        <v>2</v>
      </c>
      <c r="K34" s="59">
        <v>44</v>
      </c>
      <c r="L34" s="63">
        <f>SUM(B34+D34+F34+H34+J34)</f>
        <v>13</v>
      </c>
      <c r="M34" s="64">
        <f>SUM(C34+E34+G34+I34+K34)</f>
        <v>241</v>
      </c>
      <c r="N34" s="25"/>
      <c r="O34" s="25"/>
      <c r="P34" s="25"/>
      <c r="Q34" s="28">
        <v>64</v>
      </c>
      <c r="R34" s="25"/>
      <c r="S34" s="52" t="s">
        <v>31</v>
      </c>
      <c r="T34" s="120">
        <v>3</v>
      </c>
      <c r="U34" s="59">
        <v>65</v>
      </c>
      <c r="V34" s="59">
        <v>3</v>
      </c>
      <c r="W34" s="59">
        <v>55</v>
      </c>
      <c r="X34" s="59">
        <v>3</v>
      </c>
      <c r="Y34" s="59">
        <v>50</v>
      </c>
      <c r="Z34" s="59">
        <v>2</v>
      </c>
      <c r="AA34" s="59">
        <v>28</v>
      </c>
      <c r="AB34" s="120">
        <v>2</v>
      </c>
      <c r="AC34" s="59">
        <v>42</v>
      </c>
      <c r="AD34" s="63">
        <f>SUM(T34+V34+X34+Z34+AB34)</f>
        <v>13</v>
      </c>
      <c r="AE34" s="64">
        <f>SUM(U34+W34+Y34+AA34+AC34)</f>
        <v>240</v>
      </c>
      <c r="AF34" s="25"/>
      <c r="AG34" s="25"/>
      <c r="AH34" s="25"/>
    </row>
    <row r="35" spans="1:34" ht="12" customHeight="1">
      <c r="A35" s="25" t="s">
        <v>32</v>
      </c>
      <c r="L35" s="33"/>
      <c r="M35" s="33"/>
      <c r="N35" s="25"/>
      <c r="O35" s="25"/>
      <c r="P35" s="25"/>
      <c r="Q35" s="28"/>
      <c r="R35" s="25"/>
      <c r="S35" s="25"/>
      <c r="AD35" s="33"/>
      <c r="AE35" s="33"/>
      <c r="AF35" s="25"/>
      <c r="AG35" s="25"/>
      <c r="AH35" s="25"/>
    </row>
    <row r="36" spans="1:34" ht="12" customHeight="1">
      <c r="A36" s="25"/>
      <c r="L36" s="33"/>
      <c r="M36" s="33"/>
      <c r="N36" s="25"/>
      <c r="O36" s="25"/>
      <c r="P36" s="25"/>
      <c r="Q36" s="28"/>
      <c r="R36" s="25"/>
      <c r="S36" s="25"/>
      <c r="AD36" s="33"/>
      <c r="AE36" s="33"/>
      <c r="AF36" s="25"/>
      <c r="AG36" s="25"/>
      <c r="AH36" s="25"/>
    </row>
    <row r="37" spans="1:34" ht="12" customHeight="1">
      <c r="A37" s="25"/>
      <c r="L37" s="33"/>
      <c r="M37" s="33"/>
      <c r="N37" s="25"/>
      <c r="O37" s="25"/>
      <c r="P37" s="25"/>
      <c r="Q37" s="28"/>
      <c r="R37" s="25"/>
      <c r="S37" s="25"/>
      <c r="AD37" s="33"/>
      <c r="AE37" s="33"/>
      <c r="AF37" s="25"/>
      <c r="AG37" s="25"/>
      <c r="AH37" s="25"/>
    </row>
    <row r="38" spans="1:34" ht="12" customHeight="1">
      <c r="A38" s="25"/>
      <c r="L38" s="33"/>
      <c r="M38" s="33"/>
      <c r="N38" s="25"/>
      <c r="O38" s="25"/>
      <c r="P38" s="25"/>
      <c r="Q38" s="28"/>
      <c r="R38" s="25"/>
      <c r="S38" s="25"/>
      <c r="AD38" s="33"/>
      <c r="AE38" s="33"/>
      <c r="AF38" s="25"/>
      <c r="AG38" s="25"/>
      <c r="AH38" s="25"/>
    </row>
    <row r="39" spans="1:34" ht="12" customHeight="1">
      <c r="A39" s="25"/>
      <c r="L39" s="25"/>
      <c r="M39" s="25"/>
      <c r="N39" s="25"/>
      <c r="O39" s="25"/>
      <c r="P39" s="25"/>
      <c r="Q39" s="28"/>
      <c r="R39" s="25"/>
      <c r="S39" s="102" t="s">
        <v>33</v>
      </c>
      <c r="AD39" s="25"/>
      <c r="AE39" s="25"/>
      <c r="AF39" s="25"/>
      <c r="AG39" s="25"/>
      <c r="AH39" s="25"/>
    </row>
    <row r="40" spans="1:34" ht="19.5" customHeight="1">
      <c r="A40" s="103" t="s">
        <v>34</v>
      </c>
      <c r="B40" s="120"/>
      <c r="C40" s="59">
        <v>9</v>
      </c>
      <c r="D40" s="59">
        <v>1</v>
      </c>
      <c r="E40" s="59">
        <v>11</v>
      </c>
      <c r="F40" s="59">
        <v>1</v>
      </c>
      <c r="G40" s="59">
        <v>12</v>
      </c>
      <c r="H40" s="59">
        <v>1</v>
      </c>
      <c r="I40" s="59">
        <v>15</v>
      </c>
      <c r="J40" s="59">
        <v>1</v>
      </c>
      <c r="K40" s="59">
        <v>11</v>
      </c>
      <c r="L40" s="63">
        <f>SUM(B40+D40+F40+H40+J40)</f>
        <v>4</v>
      </c>
      <c r="M40" s="64">
        <f>SUM(C40+E40+G40+I40+K40)</f>
        <v>58</v>
      </c>
      <c r="N40" s="25"/>
      <c r="O40" s="25"/>
      <c r="P40" s="25"/>
      <c r="Q40" s="28">
        <v>0</v>
      </c>
      <c r="R40" s="25"/>
      <c r="S40" s="105" t="s">
        <v>35</v>
      </c>
      <c r="T40" s="120"/>
      <c r="U40" s="59">
        <v>11</v>
      </c>
      <c r="V40" s="59">
        <v>1</v>
      </c>
      <c r="W40" s="59">
        <v>11</v>
      </c>
      <c r="X40" s="59">
        <v>1</v>
      </c>
      <c r="Y40" s="59">
        <v>12</v>
      </c>
      <c r="Z40" s="59">
        <v>1</v>
      </c>
      <c r="AA40" s="59">
        <v>14</v>
      </c>
      <c r="AB40" s="59">
        <v>1</v>
      </c>
      <c r="AC40" s="59">
        <v>12</v>
      </c>
      <c r="AD40" s="63">
        <f>SUM(T40+V40+X40+Z40+AB40)</f>
        <v>4</v>
      </c>
      <c r="AE40" s="64">
        <f>SUM(U40+W40+Y40+AA40+AC40)</f>
        <v>60</v>
      </c>
      <c r="AF40" s="25"/>
      <c r="AG40" s="25"/>
      <c r="AH40" s="25"/>
    </row>
    <row r="41" spans="1:34" ht="18.75" customHeight="1">
      <c r="A41" s="104" t="s">
        <v>36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3"/>
      <c r="M41" s="33"/>
      <c r="N41" s="25"/>
      <c r="O41" s="25"/>
      <c r="P41" s="25"/>
      <c r="Q41" s="28"/>
      <c r="R41" s="25"/>
      <c r="S41" s="104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9"/>
      <c r="AG41" s="25"/>
      <c r="AH41" s="25"/>
    </row>
    <row r="42" spans="1:34" ht="12" customHeight="1">
      <c r="A42" s="32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3"/>
      <c r="M42" s="33"/>
      <c r="N42" s="25"/>
      <c r="O42" s="25"/>
      <c r="P42" s="25"/>
      <c r="Q42" s="28"/>
      <c r="R42" s="25"/>
      <c r="S42" s="32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9"/>
      <c r="AG42" s="25"/>
      <c r="AH42" s="25"/>
    </row>
    <row r="43" spans="1:34" ht="12" customHeight="1">
      <c r="A43" s="32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3"/>
      <c r="M43" s="33"/>
      <c r="N43" s="25"/>
      <c r="O43" s="25"/>
      <c r="P43" s="25"/>
      <c r="Q43" s="28"/>
      <c r="R43" s="25"/>
      <c r="S43" s="32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9"/>
      <c r="AG43" s="25"/>
      <c r="AH43" s="25"/>
    </row>
    <row r="44" spans="1:34" ht="12" customHeight="1">
      <c r="A44" s="32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3"/>
      <c r="M44" s="33"/>
      <c r="N44" s="25"/>
      <c r="O44" s="25"/>
      <c r="P44" s="25"/>
      <c r="Q44" s="28"/>
      <c r="R44" s="25"/>
      <c r="S44" s="32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9"/>
      <c r="AG44" s="25"/>
      <c r="AH44" s="25"/>
    </row>
    <row r="45" spans="1:34" ht="12" customHeight="1">
      <c r="A45" s="32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3"/>
      <c r="M45" s="33"/>
      <c r="N45" s="25"/>
      <c r="O45" s="25"/>
      <c r="P45" s="25"/>
      <c r="Q45" s="28"/>
      <c r="R45" s="25"/>
      <c r="S45" s="32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9"/>
      <c r="AG45" s="25"/>
      <c r="AH45" s="25"/>
    </row>
    <row r="46" spans="1:34" ht="12" customHeight="1">
      <c r="A46" s="32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3"/>
      <c r="M46" s="33"/>
      <c r="N46" s="25"/>
      <c r="O46" s="25"/>
      <c r="P46" s="25"/>
      <c r="Q46" s="28"/>
      <c r="R46" s="25"/>
      <c r="S46" s="32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9"/>
      <c r="AG46" s="25"/>
      <c r="AH46" s="25"/>
    </row>
    <row r="47" spans="1:34" ht="12" customHeight="1">
      <c r="A47" s="25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25"/>
      <c r="M47" s="25"/>
      <c r="N47" s="25"/>
      <c r="O47" s="25"/>
      <c r="P47" s="25"/>
      <c r="Q47" s="28"/>
      <c r="R47" s="25"/>
      <c r="S47" s="25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25"/>
      <c r="AH47" s="25"/>
    </row>
    <row r="48" spans="1:34" ht="19.5" customHeight="1" thickBot="1">
      <c r="A48" s="25" t="s">
        <v>37</v>
      </c>
      <c r="B48" s="63">
        <f aca="true" t="shared" si="2" ref="B48:K48">SUM(B13:B40)</f>
        <v>13</v>
      </c>
      <c r="C48" s="67">
        <f t="shared" si="2"/>
        <v>310</v>
      </c>
      <c r="D48" s="67">
        <f t="shared" si="2"/>
        <v>12</v>
      </c>
      <c r="E48" s="67">
        <f t="shared" si="2"/>
        <v>219</v>
      </c>
      <c r="F48" s="67">
        <f t="shared" si="2"/>
        <v>12</v>
      </c>
      <c r="G48" s="67">
        <f t="shared" si="2"/>
        <v>211</v>
      </c>
      <c r="H48" s="67">
        <f t="shared" si="2"/>
        <v>9</v>
      </c>
      <c r="I48" s="67">
        <f t="shared" si="2"/>
        <v>189</v>
      </c>
      <c r="J48" s="67">
        <f t="shared" si="2"/>
        <v>9</v>
      </c>
      <c r="K48" s="67">
        <f t="shared" si="2"/>
        <v>169</v>
      </c>
      <c r="L48" s="67">
        <f>SUM(B48+D48+F48+H48+J48)</f>
        <v>55</v>
      </c>
      <c r="M48" s="64">
        <f>SUM(C48+E48+G48+I48+K48)</f>
        <v>1098</v>
      </c>
      <c r="N48" s="25"/>
      <c r="O48" s="25"/>
      <c r="P48" s="47">
        <f>SUM(P13:P40)</f>
        <v>0</v>
      </c>
      <c r="Q48" s="135">
        <f>SUM(Q13:Q40)</f>
        <v>282</v>
      </c>
      <c r="R48" s="25"/>
      <c r="S48" s="25" t="s">
        <v>37</v>
      </c>
      <c r="T48" s="63">
        <f aca="true" t="shared" si="3" ref="T48:AC48">SUM(T13:T40)</f>
        <v>13</v>
      </c>
      <c r="U48" s="67">
        <f t="shared" si="3"/>
        <v>316</v>
      </c>
      <c r="V48" s="67">
        <f t="shared" si="3"/>
        <v>12</v>
      </c>
      <c r="W48" s="67">
        <f t="shared" si="3"/>
        <v>223</v>
      </c>
      <c r="X48" s="67">
        <f t="shared" si="3"/>
        <v>12</v>
      </c>
      <c r="Y48" s="67">
        <f t="shared" si="3"/>
        <v>211</v>
      </c>
      <c r="Z48" s="67">
        <f t="shared" si="3"/>
        <v>9</v>
      </c>
      <c r="AA48" s="67">
        <f t="shared" si="3"/>
        <v>186</v>
      </c>
      <c r="AB48" s="67">
        <f t="shared" si="3"/>
        <v>9</v>
      </c>
      <c r="AC48" s="67">
        <f t="shared" si="3"/>
        <v>173</v>
      </c>
      <c r="AD48" s="67">
        <f>SUM(T48+V48+X48+Z48+AB48)</f>
        <v>55</v>
      </c>
      <c r="AE48" s="64">
        <f>SUM(U48+W48+Y48+AA48+AC48)</f>
        <v>1109</v>
      </c>
      <c r="AF48" s="59"/>
      <c r="AG48" s="25"/>
      <c r="AH48" s="25"/>
    </row>
    <row r="49" spans="13:34" ht="15" customHeight="1" thickTop="1"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13:34" ht="15" customHeight="1"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ht="15" customHeight="1">
      <c r="F51" s="25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</sheetData>
  <printOptions gridLines="1"/>
  <pageMargins left="0.5905511811023623" right="0.5905511811023623" top="0.5905511811023623" bottom="0.5905511811023623" header="0.5" footer="0.5"/>
  <pageSetup fitToHeight="1" fitToWidth="1" horizontalDpi="120" verticalDpi="120" orientation="landscape" paperSize="9" scale="66" r:id="rId2"/>
  <headerFooter alignWithMargins="0">
    <oddHeader>&amp;C&amp;F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workbookViewId="0" topLeftCell="J16">
      <selection activeCell="AC41" sqref="AC41"/>
    </sheetView>
  </sheetViews>
  <sheetFormatPr defaultColWidth="9.33203125" defaultRowHeight="10.5"/>
  <cols>
    <col min="1" max="1" width="26.83203125" style="0" customWidth="1"/>
    <col min="2" max="2" width="4.33203125" style="0" customWidth="1"/>
    <col min="3" max="3" width="6.5" style="0" customWidth="1"/>
    <col min="4" max="4" width="3.83203125" style="0" customWidth="1"/>
    <col min="5" max="5" width="7" style="0" customWidth="1"/>
    <col min="6" max="6" width="3.83203125" style="0" customWidth="1"/>
    <col min="7" max="7" width="6.66015625" style="0" customWidth="1"/>
    <col min="8" max="8" width="3.83203125" style="0" customWidth="1"/>
    <col min="9" max="9" width="6.16015625" style="0" customWidth="1"/>
    <col min="10" max="10" width="3.83203125" style="0" customWidth="1"/>
    <col min="11" max="11" width="6.16015625" style="0" customWidth="1"/>
    <col min="12" max="12" width="5.83203125" style="0" customWidth="1"/>
    <col min="13" max="13" width="6.66015625" style="0" customWidth="1"/>
    <col min="15" max="15" width="0.82421875" style="0" customWidth="1"/>
    <col min="16" max="16" width="4.83203125" style="0" customWidth="1"/>
    <col min="17" max="17" width="5.83203125" style="0" customWidth="1"/>
    <col min="18" max="18" width="1.0078125" style="0" customWidth="1"/>
    <col min="19" max="19" width="30.33203125" style="0" customWidth="1"/>
    <col min="20" max="20" width="4.66015625" style="0" customWidth="1"/>
    <col min="21" max="21" width="7" style="0" customWidth="1"/>
    <col min="22" max="22" width="5.16015625" style="0" customWidth="1"/>
    <col min="23" max="23" width="7.16015625" style="0" customWidth="1"/>
    <col min="24" max="24" width="4.66015625" style="0" customWidth="1"/>
    <col min="25" max="25" width="6.66015625" style="0" customWidth="1"/>
    <col min="26" max="26" width="4.83203125" style="0" customWidth="1"/>
    <col min="27" max="27" width="7.5" style="0" customWidth="1"/>
    <col min="28" max="28" width="5.33203125" style="0" customWidth="1"/>
    <col min="29" max="29" width="7.66015625" style="0" customWidth="1"/>
    <col min="30" max="30" width="5.83203125" style="0" customWidth="1"/>
    <col min="31" max="31" width="8" style="0" customWidth="1"/>
  </cols>
  <sheetData>
    <row r="1" ht="15" customHeight="1">
      <c r="A1" t="s">
        <v>200</v>
      </c>
    </row>
    <row r="2" spans="1:19" ht="15" customHeight="1">
      <c r="A2" s="1" t="s">
        <v>0</v>
      </c>
      <c r="P2" s="1"/>
      <c r="S2" s="108" t="s">
        <v>38</v>
      </c>
    </row>
    <row r="3" ht="15" customHeight="1">
      <c r="P3" s="1"/>
    </row>
    <row r="4" spans="4:22" ht="15" customHeight="1">
      <c r="D4" s="25" t="s">
        <v>256</v>
      </c>
      <c r="P4" s="25"/>
      <c r="V4" s="25" t="s">
        <v>258</v>
      </c>
    </row>
    <row r="5" spans="14:32" ht="15" customHeight="1">
      <c r="N5" t="s">
        <v>2</v>
      </c>
      <c r="P5" s="25" t="s">
        <v>2</v>
      </c>
      <c r="AF5" t="s">
        <v>2</v>
      </c>
    </row>
    <row r="6" spans="3:32" ht="15" customHeight="1" thickBot="1">
      <c r="C6" s="1" t="s">
        <v>4</v>
      </c>
      <c r="L6" s="3" t="s">
        <v>5</v>
      </c>
      <c r="M6" s="4" t="s">
        <v>6</v>
      </c>
      <c r="N6" s="4" t="s">
        <v>7</v>
      </c>
      <c r="O6" s="9"/>
      <c r="P6" s="4" t="s">
        <v>211</v>
      </c>
      <c r="Q6" s="4"/>
      <c r="U6" s="1" t="s">
        <v>4</v>
      </c>
      <c r="AD6" s="3" t="s">
        <v>5</v>
      </c>
      <c r="AE6" s="4" t="s">
        <v>6</v>
      </c>
      <c r="AF6" s="4" t="s">
        <v>7</v>
      </c>
    </row>
    <row r="7" spans="1:32" ht="15" customHeight="1">
      <c r="A7" s="2" t="s">
        <v>8</v>
      </c>
      <c r="B7" s="7" t="s">
        <v>9</v>
      </c>
      <c r="C7" s="7" t="s">
        <v>10</v>
      </c>
      <c r="D7" s="7" t="s">
        <v>11</v>
      </c>
      <c r="E7" s="7" t="s">
        <v>10</v>
      </c>
      <c r="F7" s="7" t="s">
        <v>12</v>
      </c>
      <c r="G7" s="7" t="s">
        <v>10</v>
      </c>
      <c r="H7" s="7" t="s">
        <v>13</v>
      </c>
      <c r="I7" s="7" t="s">
        <v>10</v>
      </c>
      <c r="J7" s="7" t="s">
        <v>14</v>
      </c>
      <c r="K7" s="7" t="s">
        <v>10</v>
      </c>
      <c r="L7" s="7" t="s">
        <v>15</v>
      </c>
      <c r="M7" s="7" t="s">
        <v>10</v>
      </c>
      <c r="N7" s="10" t="s">
        <v>16</v>
      </c>
      <c r="O7" s="10"/>
      <c r="P7" s="7"/>
      <c r="Q7" s="7" t="s">
        <v>10</v>
      </c>
      <c r="S7" s="2" t="s">
        <v>8</v>
      </c>
      <c r="T7" s="7" t="s">
        <v>9</v>
      </c>
      <c r="U7" s="7" t="s">
        <v>10</v>
      </c>
      <c r="V7" s="7" t="s">
        <v>11</v>
      </c>
      <c r="W7" s="7" t="s">
        <v>10</v>
      </c>
      <c r="X7" s="7" t="s">
        <v>12</v>
      </c>
      <c r="Y7" s="7" t="s">
        <v>10</v>
      </c>
      <c r="Z7" s="7" t="s">
        <v>13</v>
      </c>
      <c r="AA7" s="7" t="s">
        <v>10</v>
      </c>
      <c r="AB7" s="7" t="s">
        <v>14</v>
      </c>
      <c r="AC7" s="7" t="s">
        <v>10</v>
      </c>
      <c r="AD7" s="7" t="s">
        <v>15</v>
      </c>
      <c r="AE7" s="7" t="s">
        <v>10</v>
      </c>
      <c r="AF7" s="10" t="s">
        <v>16</v>
      </c>
    </row>
    <row r="8" spans="2:31" ht="15" customHeigh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T8" s="5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ht="15" customHeight="1"/>
    <row r="10" ht="15" customHeight="1">
      <c r="S10" s="102" t="s">
        <v>39</v>
      </c>
    </row>
    <row r="11" spans="1:33" ht="19.5" customHeight="1">
      <c r="A11" s="34" t="s">
        <v>40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35">
        <f>SUM(B11+D11+F11+H11+J11)</f>
        <v>0</v>
      </c>
      <c r="M11" s="36">
        <f>SUM(C11+E11+G11+I11+K11)</f>
        <v>0</v>
      </c>
      <c r="N11" s="37">
        <f>SUM(L11+L12)</f>
        <v>20</v>
      </c>
      <c r="O11" s="33"/>
      <c r="P11" s="25"/>
      <c r="Q11" s="25"/>
      <c r="R11" s="25"/>
      <c r="S11" s="52" t="s">
        <v>41</v>
      </c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6">
        <f>SUM(T11+V11+X11+Z11+AB11)</f>
        <v>0</v>
      </c>
      <c r="AE11" s="57">
        <f>SUM(U11+W11+Y11+AA11+AC11)</f>
        <v>0</v>
      </c>
      <c r="AF11" s="55"/>
      <c r="AG11" s="25"/>
    </row>
    <row r="12" spans="1:33" ht="19.5" customHeight="1">
      <c r="A12" s="38" t="s">
        <v>27</v>
      </c>
      <c r="B12" s="120">
        <v>4</v>
      </c>
      <c r="C12" s="59">
        <v>107</v>
      </c>
      <c r="D12" s="59">
        <v>5</v>
      </c>
      <c r="E12" s="59">
        <v>125</v>
      </c>
      <c r="F12" s="120">
        <v>4</v>
      </c>
      <c r="G12" s="146">
        <v>107</v>
      </c>
      <c r="H12" s="59">
        <v>4</v>
      </c>
      <c r="I12" s="59">
        <v>92</v>
      </c>
      <c r="J12" s="59">
        <v>3</v>
      </c>
      <c r="K12" s="59">
        <v>74</v>
      </c>
      <c r="L12" s="39">
        <f>SUM(B12+D12+F12+H12+J12)</f>
        <v>20</v>
      </c>
      <c r="M12" s="40">
        <f>SUM(C12+E12+G12+I12+K12)</f>
        <v>505</v>
      </c>
      <c r="N12" s="41">
        <f>SUM(M11+M12)</f>
        <v>505</v>
      </c>
      <c r="O12" s="33"/>
      <c r="P12" s="25"/>
      <c r="Q12" s="28">
        <v>107</v>
      </c>
      <c r="R12" s="25"/>
      <c r="S12" s="27" t="s">
        <v>42</v>
      </c>
      <c r="T12" s="120">
        <v>4</v>
      </c>
      <c r="U12" s="59">
        <v>108</v>
      </c>
      <c r="V12" s="59">
        <v>5</v>
      </c>
      <c r="W12" s="59">
        <v>133</v>
      </c>
      <c r="X12" s="120">
        <v>4</v>
      </c>
      <c r="Y12" s="59">
        <v>93</v>
      </c>
      <c r="Z12" s="59">
        <v>4</v>
      </c>
      <c r="AA12" s="59">
        <v>90</v>
      </c>
      <c r="AB12" s="59">
        <v>3</v>
      </c>
      <c r="AC12" s="59">
        <v>67</v>
      </c>
      <c r="AD12" s="60">
        <f>SUM(T12+V12+X12+Z12+AB12)</f>
        <v>20</v>
      </c>
      <c r="AE12" s="61">
        <f>SUM(U12+W12+Y12+AA12+AC12)</f>
        <v>491</v>
      </c>
      <c r="AF12" s="55"/>
      <c r="AG12" s="25"/>
    </row>
    <row r="13" spans="1:33" ht="13.5" customHeight="1">
      <c r="A13" s="25" t="s">
        <v>43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33"/>
      <c r="M13" s="33"/>
      <c r="N13" s="25"/>
      <c r="O13" s="25"/>
      <c r="P13" s="25"/>
      <c r="Q13" s="28"/>
      <c r="R13" s="25"/>
      <c r="S13" s="2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5"/>
      <c r="AE13" s="55"/>
      <c r="AF13" s="59"/>
      <c r="AG13" s="25"/>
    </row>
    <row r="14" spans="1:33" ht="13.5" customHeight="1">
      <c r="A14" s="25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33"/>
      <c r="M14" s="33"/>
      <c r="N14" s="25"/>
      <c r="O14" s="25"/>
      <c r="P14" s="25"/>
      <c r="Q14" s="28"/>
      <c r="R14" s="25"/>
      <c r="S14" s="25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5"/>
      <c r="AE14" s="55"/>
      <c r="AF14" s="59"/>
      <c r="AG14" s="25"/>
    </row>
    <row r="15" spans="1:33" ht="13.5" customHeight="1">
      <c r="A15" s="25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33"/>
      <c r="M15" s="33"/>
      <c r="N15" s="25"/>
      <c r="O15" s="25"/>
      <c r="P15" s="25"/>
      <c r="Q15" s="28"/>
      <c r="R15" s="25"/>
      <c r="S15" s="25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5"/>
      <c r="AE15" s="55"/>
      <c r="AF15" s="59"/>
      <c r="AG15" s="25"/>
    </row>
    <row r="16" spans="1:33" ht="13.5" customHeight="1">
      <c r="A16" s="25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25"/>
      <c r="M16" s="25"/>
      <c r="N16" s="25"/>
      <c r="O16" s="25"/>
      <c r="P16" s="25"/>
      <c r="Q16" s="28"/>
      <c r="R16" s="25"/>
      <c r="S16" s="25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25"/>
    </row>
    <row r="17" spans="1:33" ht="19.5" customHeight="1">
      <c r="A17" s="34" t="s">
        <v>44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35">
        <f aca="true" t="shared" si="0" ref="L17:M20">SUM(B17+D17+F17+H17+J17)</f>
        <v>0</v>
      </c>
      <c r="M17" s="36">
        <f t="shared" si="0"/>
        <v>0</v>
      </c>
      <c r="N17" s="37">
        <f>SUM(L17+L18+L19+L20)</f>
        <v>21</v>
      </c>
      <c r="O17" s="33"/>
      <c r="P17" s="25"/>
      <c r="Q17" s="28"/>
      <c r="R17" s="25"/>
      <c r="S17" s="34" t="s">
        <v>44</v>
      </c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6">
        <f aca="true" t="shared" si="1" ref="AD17:AE20">SUM(T17+V17+X17+Z17+AB17)</f>
        <v>0</v>
      </c>
      <c r="AE17" s="57">
        <f t="shared" si="1"/>
        <v>0</v>
      </c>
      <c r="AF17" s="58">
        <f>SUM(AD17+AD18+AD19+AD20)</f>
        <v>21</v>
      </c>
      <c r="AG17" s="25"/>
    </row>
    <row r="18" spans="1:33" ht="19.5" customHeight="1">
      <c r="A18" s="38" t="s">
        <v>27</v>
      </c>
      <c r="B18" s="59">
        <v>2</v>
      </c>
      <c r="C18" s="59">
        <v>45</v>
      </c>
      <c r="D18" s="59">
        <v>2</v>
      </c>
      <c r="E18" s="59">
        <v>47</v>
      </c>
      <c r="F18" s="59">
        <v>2</v>
      </c>
      <c r="G18" s="59">
        <v>51</v>
      </c>
      <c r="H18" s="59">
        <v>3</v>
      </c>
      <c r="I18" s="59">
        <v>63</v>
      </c>
      <c r="J18" s="59">
        <v>2</v>
      </c>
      <c r="K18" s="59">
        <v>34</v>
      </c>
      <c r="L18" s="44">
        <f t="shared" si="0"/>
        <v>11</v>
      </c>
      <c r="M18" s="45">
        <f t="shared" si="0"/>
        <v>240</v>
      </c>
      <c r="N18" s="41">
        <f>SUM(M17+M18+M19+M20)</f>
        <v>430</v>
      </c>
      <c r="O18" s="33"/>
      <c r="P18" s="25"/>
      <c r="Q18" s="28"/>
      <c r="R18" s="25"/>
      <c r="S18" s="27" t="s">
        <v>42</v>
      </c>
      <c r="T18" s="59">
        <v>2</v>
      </c>
      <c r="U18" s="59">
        <v>45</v>
      </c>
      <c r="V18" s="59">
        <v>2</v>
      </c>
      <c r="W18" s="59">
        <v>47</v>
      </c>
      <c r="X18" s="59">
        <v>2</v>
      </c>
      <c r="Y18" s="59">
        <v>51</v>
      </c>
      <c r="Z18" s="59">
        <v>3</v>
      </c>
      <c r="AA18" s="59">
        <v>63</v>
      </c>
      <c r="AB18" s="59">
        <v>2</v>
      </c>
      <c r="AC18" s="59">
        <v>34</v>
      </c>
      <c r="AD18" s="65">
        <f t="shared" si="1"/>
        <v>11</v>
      </c>
      <c r="AE18" s="66">
        <f t="shared" si="1"/>
        <v>240</v>
      </c>
      <c r="AF18" s="62">
        <f>SUM(AE17+AE18+AE19+AE20)</f>
        <v>430</v>
      </c>
      <c r="AG18" s="25"/>
    </row>
    <row r="19" spans="1:33" ht="19.5" customHeight="1">
      <c r="A19" s="25" t="s">
        <v>45</v>
      </c>
      <c r="B19" s="59"/>
      <c r="C19" s="59"/>
      <c r="D19" s="59">
        <v>1</v>
      </c>
      <c r="E19" s="59">
        <v>16</v>
      </c>
      <c r="F19" s="59">
        <v>1</v>
      </c>
      <c r="G19" s="59">
        <v>12</v>
      </c>
      <c r="H19" s="59">
        <v>1</v>
      </c>
      <c r="I19" s="59">
        <v>17</v>
      </c>
      <c r="J19" s="59">
        <v>1</v>
      </c>
      <c r="K19" s="59">
        <v>13</v>
      </c>
      <c r="L19" s="44">
        <f t="shared" si="0"/>
        <v>4</v>
      </c>
      <c r="M19" s="45">
        <f t="shared" si="0"/>
        <v>58</v>
      </c>
      <c r="N19" s="25"/>
      <c r="O19" s="25"/>
      <c r="P19" s="25"/>
      <c r="Q19" s="28">
        <v>65</v>
      </c>
      <c r="R19" s="25"/>
      <c r="S19" s="25" t="s">
        <v>46</v>
      </c>
      <c r="T19" s="59"/>
      <c r="U19" s="59"/>
      <c r="V19" s="59">
        <v>1</v>
      </c>
      <c r="W19" s="59">
        <v>16</v>
      </c>
      <c r="X19" s="59">
        <v>1</v>
      </c>
      <c r="Y19" s="59">
        <v>12</v>
      </c>
      <c r="Z19" s="59">
        <v>1</v>
      </c>
      <c r="AA19" s="59">
        <v>17</v>
      </c>
      <c r="AB19" s="59">
        <v>1</v>
      </c>
      <c r="AC19" s="59">
        <v>13</v>
      </c>
      <c r="AD19" s="65">
        <f t="shared" si="1"/>
        <v>4</v>
      </c>
      <c r="AE19" s="66">
        <f t="shared" si="1"/>
        <v>58</v>
      </c>
      <c r="AF19" s="59"/>
      <c r="AG19" s="25"/>
    </row>
    <row r="20" spans="1:33" ht="19.5" customHeight="1">
      <c r="A20" s="27" t="s">
        <v>47</v>
      </c>
      <c r="B20" s="59">
        <v>1</v>
      </c>
      <c r="C20" s="59">
        <v>20</v>
      </c>
      <c r="D20" s="59">
        <v>1</v>
      </c>
      <c r="E20" s="59">
        <v>30</v>
      </c>
      <c r="F20" s="120">
        <v>1</v>
      </c>
      <c r="G20" s="59">
        <v>22</v>
      </c>
      <c r="H20" s="59">
        <v>2</v>
      </c>
      <c r="I20" s="59">
        <v>38</v>
      </c>
      <c r="J20" s="59">
        <v>1</v>
      </c>
      <c r="K20" s="59">
        <v>22</v>
      </c>
      <c r="L20" s="39">
        <f t="shared" si="0"/>
        <v>6</v>
      </c>
      <c r="M20" s="40">
        <f t="shared" si="0"/>
        <v>132</v>
      </c>
      <c r="N20" s="25" t="s">
        <v>48</v>
      </c>
      <c r="O20" s="25"/>
      <c r="P20" s="25"/>
      <c r="Q20" s="28"/>
      <c r="R20" s="25"/>
      <c r="S20" s="27" t="s">
        <v>47</v>
      </c>
      <c r="T20" s="59">
        <v>1</v>
      </c>
      <c r="U20" s="59">
        <v>20</v>
      </c>
      <c r="V20" s="59">
        <v>1</v>
      </c>
      <c r="W20" s="59">
        <v>30</v>
      </c>
      <c r="X20" s="120">
        <v>1</v>
      </c>
      <c r="Y20" s="59">
        <v>22</v>
      </c>
      <c r="Z20" s="59">
        <v>2</v>
      </c>
      <c r="AA20" s="59">
        <v>38</v>
      </c>
      <c r="AB20" s="59">
        <v>1</v>
      </c>
      <c r="AC20" s="59">
        <v>22</v>
      </c>
      <c r="AD20" s="60">
        <f t="shared" si="1"/>
        <v>6</v>
      </c>
      <c r="AE20" s="61">
        <f t="shared" si="1"/>
        <v>132</v>
      </c>
      <c r="AF20" s="59"/>
      <c r="AG20" s="25"/>
    </row>
    <row r="21" spans="1:33" ht="13.5" customHeight="1">
      <c r="A21" s="25" t="s">
        <v>49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25"/>
      <c r="M21" s="25"/>
      <c r="N21" s="25"/>
      <c r="O21" s="25"/>
      <c r="P21" s="25"/>
      <c r="Q21" s="28"/>
      <c r="R21" s="25"/>
      <c r="S21" s="25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25"/>
    </row>
    <row r="22" spans="1:33" ht="13.5" customHeight="1">
      <c r="A22" s="25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25"/>
      <c r="M22" s="25"/>
      <c r="N22" s="25"/>
      <c r="O22" s="25"/>
      <c r="P22" s="25"/>
      <c r="Q22" s="28"/>
      <c r="R22" s="25"/>
      <c r="S22" s="25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25"/>
    </row>
    <row r="23" spans="1:33" ht="13.5" customHeight="1">
      <c r="A23" s="25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25"/>
      <c r="M23" s="25"/>
      <c r="N23" s="25"/>
      <c r="O23" s="25"/>
      <c r="P23" s="25"/>
      <c r="Q23" s="28"/>
      <c r="R23" s="25"/>
      <c r="S23" s="25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25"/>
    </row>
    <row r="24" spans="1:33" ht="13.5" customHeight="1">
      <c r="A24" s="25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25"/>
      <c r="M24" s="25"/>
      <c r="N24" s="25"/>
      <c r="O24" s="25"/>
      <c r="P24" s="25"/>
      <c r="Q24" s="28"/>
      <c r="R24" s="25"/>
      <c r="S24" s="102" t="s">
        <v>50</v>
      </c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25"/>
    </row>
    <row r="25" spans="1:33" ht="19.5" customHeight="1">
      <c r="A25" s="34" t="s">
        <v>51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35">
        <f aca="true" t="shared" si="2" ref="L25:M27">SUM(B25+D25+F25+H25+J25)</f>
        <v>0</v>
      </c>
      <c r="M25" s="36">
        <f t="shared" si="2"/>
        <v>0</v>
      </c>
      <c r="N25" s="37">
        <f>SUM(L25+L26+L27)</f>
        <v>10</v>
      </c>
      <c r="O25" s="33"/>
      <c r="P25" s="25"/>
      <c r="Q25" s="28"/>
      <c r="R25" s="25"/>
      <c r="S25" s="52" t="s">
        <v>52</v>
      </c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5"/>
      <c r="AE25" s="55"/>
      <c r="AF25" s="55"/>
      <c r="AG25" s="25"/>
    </row>
    <row r="26" spans="1:33" ht="19.5" customHeight="1">
      <c r="A26" s="25" t="s">
        <v>53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44">
        <f t="shared" si="2"/>
        <v>0</v>
      </c>
      <c r="M26" s="45">
        <f t="shared" si="2"/>
        <v>0</v>
      </c>
      <c r="N26" s="41">
        <f>SUM(M25+M26+M27)</f>
        <v>188</v>
      </c>
      <c r="O26" s="33"/>
      <c r="P26" s="25"/>
      <c r="Q26" s="28"/>
      <c r="R26" s="25"/>
      <c r="S26" s="25" t="s">
        <v>54</v>
      </c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5"/>
      <c r="AE26" s="55"/>
      <c r="AF26" s="55"/>
      <c r="AG26" s="25"/>
    </row>
    <row r="27" spans="1:33" ht="19.5" customHeight="1">
      <c r="A27" s="27" t="s">
        <v>47</v>
      </c>
      <c r="B27" s="59">
        <v>2</v>
      </c>
      <c r="C27" s="59">
        <v>36</v>
      </c>
      <c r="D27" s="59">
        <v>2</v>
      </c>
      <c r="E27" s="59">
        <v>39</v>
      </c>
      <c r="F27" s="59">
        <v>2</v>
      </c>
      <c r="G27" s="59">
        <v>41</v>
      </c>
      <c r="H27" s="59">
        <v>2</v>
      </c>
      <c r="I27" s="59">
        <v>32</v>
      </c>
      <c r="J27" s="59">
        <v>2</v>
      </c>
      <c r="K27" s="59">
        <v>40</v>
      </c>
      <c r="L27" s="39">
        <f t="shared" si="2"/>
        <v>10</v>
      </c>
      <c r="M27" s="40">
        <f t="shared" si="2"/>
        <v>188</v>
      </c>
      <c r="N27" s="25" t="s">
        <v>48</v>
      </c>
      <c r="O27" s="25"/>
      <c r="P27" s="25"/>
      <c r="Q27" s="28">
        <v>29</v>
      </c>
      <c r="R27" s="25"/>
      <c r="S27" s="27" t="s">
        <v>47</v>
      </c>
      <c r="T27" s="59">
        <v>2</v>
      </c>
      <c r="U27" s="59">
        <v>41</v>
      </c>
      <c r="V27" s="59">
        <v>2</v>
      </c>
      <c r="W27" s="59">
        <v>37</v>
      </c>
      <c r="X27" s="59">
        <v>2</v>
      </c>
      <c r="Y27" s="59">
        <v>41</v>
      </c>
      <c r="Z27" s="59">
        <v>2</v>
      </c>
      <c r="AA27" s="59">
        <v>31</v>
      </c>
      <c r="AB27" s="59">
        <v>2</v>
      </c>
      <c r="AC27" s="59">
        <v>37</v>
      </c>
      <c r="AD27" s="63">
        <f>SUM(T27+V27+X27+Z27+AB27)</f>
        <v>10</v>
      </c>
      <c r="AE27" s="64">
        <f>SUM(U27+W27+Y27+AA27+AC27)</f>
        <v>187</v>
      </c>
      <c r="AF27" s="59"/>
      <c r="AG27" s="25"/>
    </row>
    <row r="28" spans="1:33" ht="13.5" customHeight="1">
      <c r="A28" s="25" t="s">
        <v>55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25"/>
      <c r="M28" s="25"/>
      <c r="N28" s="25"/>
      <c r="O28" s="25"/>
      <c r="P28" s="25"/>
      <c r="Q28" s="28"/>
      <c r="R28" s="25"/>
      <c r="S28" s="25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25"/>
    </row>
    <row r="29" spans="1:33" ht="13.5" customHeight="1">
      <c r="A29" s="25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25"/>
      <c r="M29" s="25"/>
      <c r="N29" s="25"/>
      <c r="O29" s="25"/>
      <c r="P29" s="25"/>
      <c r="Q29" s="28"/>
      <c r="R29" s="25"/>
      <c r="S29" s="25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25"/>
    </row>
    <row r="30" spans="1:33" ht="13.5" customHeight="1">
      <c r="A30" s="25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25"/>
      <c r="M30" s="25"/>
      <c r="N30" s="25"/>
      <c r="O30" s="25"/>
      <c r="P30" s="25"/>
      <c r="Q30" s="28"/>
      <c r="R30" s="25"/>
      <c r="S30" s="25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25"/>
    </row>
    <row r="31" spans="1:33" ht="13.5" customHeight="1">
      <c r="A31" s="25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25"/>
      <c r="M31" s="25"/>
      <c r="N31" s="25"/>
      <c r="O31" s="25"/>
      <c r="P31" s="25"/>
      <c r="Q31" s="28"/>
      <c r="R31" s="25"/>
      <c r="S31" s="102" t="s">
        <v>56</v>
      </c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25"/>
    </row>
    <row r="32" spans="1:33" ht="19.5" customHeight="1">
      <c r="A32" s="34" t="s">
        <v>57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35">
        <f aca="true" t="shared" si="3" ref="L32:M34">SUM(B32+D32+F32+H32+J32)</f>
        <v>0</v>
      </c>
      <c r="M32" s="36">
        <f t="shared" si="3"/>
        <v>0</v>
      </c>
      <c r="N32" s="37">
        <f>SUM(L32+L33+L34)</f>
        <v>6</v>
      </c>
      <c r="O32" s="33"/>
      <c r="P32" s="25"/>
      <c r="Q32" s="28"/>
      <c r="R32" s="25"/>
      <c r="S32" s="52" t="s">
        <v>58</v>
      </c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5"/>
      <c r="AE32" s="55"/>
      <c r="AF32" s="55"/>
      <c r="AG32" s="25"/>
    </row>
    <row r="33" spans="1:33" ht="13.5" customHeight="1">
      <c r="A33" s="25" t="s">
        <v>59</v>
      </c>
      <c r="B33" s="59"/>
      <c r="C33" s="59"/>
      <c r="D33" s="59"/>
      <c r="E33" s="59"/>
      <c r="F33" s="59"/>
      <c r="G33" s="59"/>
      <c r="H33" s="59"/>
      <c r="I33" s="59"/>
      <c r="J33" s="120"/>
      <c r="K33" s="59"/>
      <c r="L33" s="44">
        <f t="shared" si="3"/>
        <v>0</v>
      </c>
      <c r="M33" s="45">
        <f t="shared" si="3"/>
        <v>0</v>
      </c>
      <c r="N33" s="41">
        <f>SUM(M32+M33+M34)</f>
        <v>115</v>
      </c>
      <c r="O33" s="33"/>
      <c r="P33" s="25"/>
      <c r="Q33" s="28"/>
      <c r="R33" s="25"/>
      <c r="S33" s="25" t="s">
        <v>54</v>
      </c>
      <c r="T33" s="59"/>
      <c r="U33" s="59"/>
      <c r="V33" s="59"/>
      <c r="W33" s="59"/>
      <c r="X33" s="59"/>
      <c r="Y33" s="59"/>
      <c r="Z33" s="59"/>
      <c r="AA33" s="59"/>
      <c r="AB33" s="120"/>
      <c r="AC33" s="59"/>
      <c r="AD33" s="55"/>
      <c r="AE33" s="55"/>
      <c r="AF33" s="55"/>
      <c r="AG33" s="25"/>
    </row>
    <row r="34" spans="1:33" ht="20.25" customHeight="1">
      <c r="A34" s="25" t="s">
        <v>60</v>
      </c>
      <c r="B34" s="59">
        <v>1</v>
      </c>
      <c r="C34" s="59">
        <v>21</v>
      </c>
      <c r="D34" s="59">
        <v>1</v>
      </c>
      <c r="E34" s="59">
        <v>20</v>
      </c>
      <c r="F34" s="120">
        <v>1</v>
      </c>
      <c r="G34" s="59">
        <v>23</v>
      </c>
      <c r="H34" s="59">
        <v>2</v>
      </c>
      <c r="I34" s="59">
        <v>32</v>
      </c>
      <c r="J34" s="120">
        <v>1</v>
      </c>
      <c r="K34" s="59">
        <v>19</v>
      </c>
      <c r="L34" s="39">
        <f t="shared" si="3"/>
        <v>6</v>
      </c>
      <c r="M34" s="40">
        <f t="shared" si="3"/>
        <v>115</v>
      </c>
      <c r="N34" s="25" t="s">
        <v>48</v>
      </c>
      <c r="O34" s="25"/>
      <c r="P34" s="25"/>
      <c r="Q34" s="28">
        <v>19</v>
      </c>
      <c r="R34" s="25"/>
      <c r="S34" s="25" t="s">
        <v>60</v>
      </c>
      <c r="T34" s="59">
        <v>1</v>
      </c>
      <c r="U34" s="59">
        <v>21</v>
      </c>
      <c r="V34" s="59">
        <v>1</v>
      </c>
      <c r="W34" s="59">
        <v>13</v>
      </c>
      <c r="X34" s="120">
        <v>1</v>
      </c>
      <c r="Y34" s="59">
        <v>29</v>
      </c>
      <c r="Z34" s="59">
        <v>2</v>
      </c>
      <c r="AA34" s="59">
        <v>32</v>
      </c>
      <c r="AB34" s="120">
        <v>1</v>
      </c>
      <c r="AC34" s="59">
        <v>19</v>
      </c>
      <c r="AD34" s="63">
        <f>SUM(T34+V34+X34+Z34+AB34)</f>
        <v>6</v>
      </c>
      <c r="AE34" s="64">
        <f>SUM(U34+W34+Y34+AA34+AC34)</f>
        <v>114</v>
      </c>
      <c r="AF34" s="59"/>
      <c r="AG34" s="25"/>
    </row>
    <row r="35" spans="1:33" ht="13.5" customHeight="1">
      <c r="A35" s="25" t="s">
        <v>61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33"/>
      <c r="M35" s="33"/>
      <c r="N35" s="25"/>
      <c r="O35" s="25"/>
      <c r="P35" s="25"/>
      <c r="Q35" s="28"/>
      <c r="R35" s="25"/>
      <c r="S35" s="25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5"/>
      <c r="AE35" s="55"/>
      <c r="AF35" s="59"/>
      <c r="AG35" s="25"/>
    </row>
    <row r="36" spans="1:33" ht="13.5" customHeight="1">
      <c r="A36" s="25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33"/>
      <c r="M36" s="33"/>
      <c r="N36" s="25"/>
      <c r="O36" s="25"/>
      <c r="P36" s="25"/>
      <c r="Q36" s="28"/>
      <c r="R36" s="25"/>
      <c r="S36" s="25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5"/>
      <c r="AE36" s="55"/>
      <c r="AF36" s="59"/>
      <c r="AG36" s="25"/>
    </row>
    <row r="37" spans="1:33" ht="13.5" customHeight="1">
      <c r="A37" s="25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25"/>
      <c r="M37" s="25"/>
      <c r="N37" s="25"/>
      <c r="O37" s="25"/>
      <c r="P37" s="25"/>
      <c r="Q37" s="28"/>
      <c r="R37" s="25"/>
      <c r="S37" s="102" t="s">
        <v>62</v>
      </c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25"/>
    </row>
    <row r="38" spans="1:33" ht="19.5" customHeight="1">
      <c r="A38" s="34" t="s">
        <v>63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35">
        <f aca="true" t="shared" si="4" ref="L38:M40">SUM(B38+D38+F38+H38+J38)</f>
        <v>0</v>
      </c>
      <c r="M38" s="36">
        <f t="shared" si="4"/>
        <v>0</v>
      </c>
      <c r="N38" s="37">
        <f>SUM(L38+L39+L40)</f>
        <v>10</v>
      </c>
      <c r="O38" s="33"/>
      <c r="P38" s="25"/>
      <c r="Q38" s="28"/>
      <c r="R38" s="25"/>
      <c r="S38" s="52" t="s">
        <v>64</v>
      </c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56">
        <f aca="true" t="shared" si="5" ref="AD38:AE40">SUM(T38+V38+X38+Z38+AB38)</f>
        <v>0</v>
      </c>
      <c r="AE38" s="57">
        <f t="shared" si="5"/>
        <v>0</v>
      </c>
      <c r="AF38" s="58">
        <f>SUM(AD38+AD39+AD40)</f>
        <v>10</v>
      </c>
      <c r="AG38" s="25"/>
    </row>
    <row r="39" spans="1:33" ht="19.5" customHeight="1">
      <c r="A39" s="38" t="s">
        <v>27</v>
      </c>
      <c r="B39" s="122">
        <v>1</v>
      </c>
      <c r="C39" s="68">
        <v>24</v>
      </c>
      <c r="D39" s="68">
        <v>1</v>
      </c>
      <c r="E39" s="68">
        <v>16</v>
      </c>
      <c r="F39" s="68">
        <v>1</v>
      </c>
      <c r="G39" s="68">
        <v>29</v>
      </c>
      <c r="H39" s="68">
        <v>1</v>
      </c>
      <c r="I39" s="68">
        <v>16</v>
      </c>
      <c r="J39" s="68">
        <v>1</v>
      </c>
      <c r="K39" s="68">
        <v>23</v>
      </c>
      <c r="L39" s="39">
        <f t="shared" si="4"/>
        <v>5</v>
      </c>
      <c r="M39" s="40">
        <f t="shared" si="4"/>
        <v>108</v>
      </c>
      <c r="N39" s="41">
        <f>SUM(M38+M39+M40)</f>
        <v>221</v>
      </c>
      <c r="O39" s="33"/>
      <c r="P39" s="25"/>
      <c r="Q39" s="28">
        <v>0</v>
      </c>
      <c r="R39" s="25"/>
      <c r="S39" s="27" t="s">
        <v>42</v>
      </c>
      <c r="T39" s="122">
        <v>1</v>
      </c>
      <c r="U39" s="68">
        <v>23</v>
      </c>
      <c r="V39" s="68">
        <v>1</v>
      </c>
      <c r="W39" s="68">
        <v>15</v>
      </c>
      <c r="X39" s="68">
        <v>1</v>
      </c>
      <c r="Y39" s="68">
        <v>24</v>
      </c>
      <c r="Z39" s="68">
        <v>1</v>
      </c>
      <c r="AA39" s="68">
        <v>13</v>
      </c>
      <c r="AB39" s="68">
        <v>1</v>
      </c>
      <c r="AC39" s="68">
        <v>23</v>
      </c>
      <c r="AD39" s="65">
        <f t="shared" si="5"/>
        <v>5</v>
      </c>
      <c r="AE39" s="66">
        <f t="shared" si="5"/>
        <v>98</v>
      </c>
      <c r="AF39" s="62">
        <f>SUM(AE38+AE39+AE40)</f>
        <v>208</v>
      </c>
      <c r="AG39" s="25"/>
    </row>
    <row r="40" spans="1:33" ht="13.5" customHeight="1">
      <c r="A40" s="27" t="s">
        <v>47</v>
      </c>
      <c r="B40" s="68">
        <v>1</v>
      </c>
      <c r="C40" s="68">
        <v>20</v>
      </c>
      <c r="D40" s="68">
        <v>1</v>
      </c>
      <c r="E40" s="68">
        <v>17</v>
      </c>
      <c r="F40" s="68">
        <v>1</v>
      </c>
      <c r="G40" s="68">
        <v>32</v>
      </c>
      <c r="H40" s="68">
        <v>1</v>
      </c>
      <c r="I40" s="68">
        <v>27</v>
      </c>
      <c r="J40" s="68">
        <v>1</v>
      </c>
      <c r="K40" s="68">
        <v>17</v>
      </c>
      <c r="L40" s="39">
        <f t="shared" si="4"/>
        <v>5</v>
      </c>
      <c r="M40" s="40">
        <f t="shared" si="4"/>
        <v>113</v>
      </c>
      <c r="N40" s="25" t="s">
        <v>48</v>
      </c>
      <c r="O40" s="33"/>
      <c r="P40" s="25"/>
      <c r="Q40" s="28"/>
      <c r="R40" s="25"/>
      <c r="S40" s="27" t="s">
        <v>47</v>
      </c>
      <c r="T40" s="68">
        <v>1</v>
      </c>
      <c r="U40" s="68">
        <v>23</v>
      </c>
      <c r="V40" s="68">
        <v>1</v>
      </c>
      <c r="W40" s="68">
        <v>16</v>
      </c>
      <c r="X40" s="68">
        <v>1</v>
      </c>
      <c r="Y40" s="68">
        <v>28</v>
      </c>
      <c r="Z40" s="68">
        <v>1</v>
      </c>
      <c r="AA40" s="68">
        <v>26</v>
      </c>
      <c r="AB40" s="68">
        <v>1</v>
      </c>
      <c r="AC40" s="68">
        <v>17</v>
      </c>
      <c r="AD40" s="60">
        <f t="shared" si="5"/>
        <v>5</v>
      </c>
      <c r="AE40" s="61">
        <f t="shared" si="5"/>
        <v>110</v>
      </c>
      <c r="AF40" s="55"/>
      <c r="AG40" s="25"/>
    </row>
    <row r="41" spans="1:33" ht="13.5" customHeight="1">
      <c r="A41" s="27" t="s">
        <v>20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33"/>
      <c r="M41" s="33"/>
      <c r="N41" s="33"/>
      <c r="O41" s="33"/>
      <c r="P41" s="25"/>
      <c r="Q41" s="25"/>
      <c r="R41" s="25"/>
      <c r="S41" s="3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55"/>
      <c r="AE41" s="55"/>
      <c r="AF41" s="55"/>
      <c r="AG41" s="25"/>
    </row>
    <row r="42" spans="1:33" ht="13.5" customHeight="1">
      <c r="A42" s="3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33"/>
      <c r="M42" s="33"/>
      <c r="N42" s="33"/>
      <c r="O42" s="33"/>
      <c r="P42" s="25"/>
      <c r="Q42" s="25"/>
      <c r="R42" s="25"/>
      <c r="S42" s="3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55"/>
      <c r="AE42" s="55"/>
      <c r="AF42" s="55"/>
      <c r="AG42" s="25"/>
    </row>
    <row r="43" spans="1:33" ht="13.5" customHeight="1">
      <c r="A43" s="3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33"/>
      <c r="M43" s="33"/>
      <c r="N43" s="33"/>
      <c r="O43" s="33"/>
      <c r="P43" s="25"/>
      <c r="Q43" s="25"/>
      <c r="R43" s="25"/>
      <c r="S43" s="3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55"/>
      <c r="AE43" s="55"/>
      <c r="AF43" s="55"/>
      <c r="AG43" s="25"/>
    </row>
    <row r="44" spans="1:33" ht="13.5" customHeight="1">
      <c r="A44" s="3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33"/>
      <c r="M44" s="33"/>
      <c r="N44" s="33"/>
      <c r="O44" s="33"/>
      <c r="P44" s="25"/>
      <c r="Q44" s="25"/>
      <c r="R44" s="25"/>
      <c r="S44" s="3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55"/>
      <c r="AE44" s="55"/>
      <c r="AF44" s="55"/>
      <c r="AG44" s="25"/>
    </row>
    <row r="45" spans="1:33" ht="13.5" customHeight="1">
      <c r="A45" s="25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25"/>
      <c r="M45" s="25"/>
      <c r="N45" s="25"/>
      <c r="O45" s="25"/>
      <c r="P45" s="25"/>
      <c r="Q45" s="25"/>
      <c r="R45" s="25"/>
      <c r="S45" s="25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25"/>
    </row>
    <row r="46" spans="1:33" ht="19.5" customHeight="1" thickBot="1">
      <c r="A46" s="25" t="s">
        <v>65</v>
      </c>
      <c r="B46" s="97">
        <f aca="true" t="shared" si="6" ref="B46:G46">SUM(B11:B40)</f>
        <v>12</v>
      </c>
      <c r="C46" s="97">
        <f t="shared" si="6"/>
        <v>273</v>
      </c>
      <c r="D46" s="97">
        <f t="shared" si="6"/>
        <v>14</v>
      </c>
      <c r="E46" s="97">
        <f t="shared" si="6"/>
        <v>310</v>
      </c>
      <c r="F46" s="97">
        <f t="shared" si="6"/>
        <v>13</v>
      </c>
      <c r="G46" s="97">
        <f t="shared" si="6"/>
        <v>317</v>
      </c>
      <c r="H46" s="97">
        <f>SUM(H11:H40)</f>
        <v>16</v>
      </c>
      <c r="I46" s="97">
        <f>SUM(I11:I40)</f>
        <v>317</v>
      </c>
      <c r="J46" s="97">
        <f>SUM(J11:J40)</f>
        <v>12</v>
      </c>
      <c r="K46" s="97">
        <f>SUM(K11:K40)</f>
        <v>242</v>
      </c>
      <c r="L46" s="97">
        <f>SUM(B46+D46+F46+H46+J46)</f>
        <v>67</v>
      </c>
      <c r="M46" s="97">
        <f>SUM(C46+E46+G46+I46+K46)</f>
        <v>1459</v>
      </c>
      <c r="N46" s="25"/>
      <c r="O46" s="25"/>
      <c r="P46" s="47">
        <f>SUM(P11:P39)</f>
        <v>0</v>
      </c>
      <c r="Q46" s="47">
        <f>SUM(Q11:Q40)</f>
        <v>220</v>
      </c>
      <c r="R46" s="25"/>
      <c r="S46" s="25" t="s">
        <v>65</v>
      </c>
      <c r="T46" s="63">
        <f aca="true" t="shared" si="7" ref="T46:AC46">SUM(T11:T40)</f>
        <v>12</v>
      </c>
      <c r="U46" s="67">
        <f t="shared" si="7"/>
        <v>281</v>
      </c>
      <c r="V46" s="67">
        <f t="shared" si="7"/>
        <v>14</v>
      </c>
      <c r="W46" s="67">
        <f t="shared" si="7"/>
        <v>307</v>
      </c>
      <c r="X46" s="67">
        <f t="shared" si="7"/>
        <v>13</v>
      </c>
      <c r="Y46" s="67">
        <f t="shared" si="7"/>
        <v>300</v>
      </c>
      <c r="Z46" s="67">
        <f t="shared" si="7"/>
        <v>16</v>
      </c>
      <c r="AA46" s="67">
        <f t="shared" si="7"/>
        <v>310</v>
      </c>
      <c r="AB46" s="67">
        <f t="shared" si="7"/>
        <v>12</v>
      </c>
      <c r="AC46" s="67">
        <f t="shared" si="7"/>
        <v>232</v>
      </c>
      <c r="AD46" s="67">
        <f>SUM(T46+V46+X46+Z46+AB46)</f>
        <v>67</v>
      </c>
      <c r="AE46" s="64">
        <f>SUM(U46+W46+Y46+AA46+AC46)</f>
        <v>1430</v>
      </c>
      <c r="AF46" s="59"/>
      <c r="AG46" s="25"/>
    </row>
    <row r="47" spans="1:33" ht="15" customHeight="1" thickTop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33"/>
      <c r="M47" s="33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33"/>
      <c r="AE47" s="33"/>
      <c r="AF47" s="25"/>
      <c r="AG47" s="25"/>
    </row>
    <row r="48" spans="1:33" ht="1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1:33" ht="1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33" ht="1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</sheetData>
  <printOptions gridLines="1"/>
  <pageMargins left="0.5905511811023623" right="0.5905511811023623" top="0.5905511811023623" bottom="0.5905511811023623" header="0.5" footer="0.5"/>
  <pageSetup fitToHeight="1" fitToWidth="1" horizontalDpi="120" verticalDpi="120" orientation="landscape" paperSize="9" scale="67" r:id="rId1"/>
  <headerFooter alignWithMargins="0">
    <oddHeader>&amp;C&amp;F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3"/>
  <sheetViews>
    <sheetView workbookViewId="0" topLeftCell="J13">
      <selection activeCell="V24" sqref="V24"/>
    </sheetView>
  </sheetViews>
  <sheetFormatPr defaultColWidth="9.33203125" defaultRowHeight="10.5"/>
  <cols>
    <col min="1" max="1" width="25.33203125" style="0" customWidth="1"/>
    <col min="2" max="2" width="4.83203125" style="0" customWidth="1"/>
    <col min="3" max="3" width="6.83203125" style="0" customWidth="1"/>
    <col min="4" max="4" width="3.83203125" style="0" customWidth="1"/>
    <col min="5" max="5" width="6.66015625" style="0" customWidth="1"/>
    <col min="6" max="6" width="3.66015625" style="0" customWidth="1"/>
    <col min="7" max="7" width="6.83203125" style="0" customWidth="1"/>
    <col min="8" max="8" width="3.66015625" style="0" customWidth="1"/>
    <col min="9" max="9" width="6.83203125" style="0" customWidth="1"/>
    <col min="10" max="10" width="3.66015625" style="0" customWidth="1"/>
    <col min="11" max="11" width="6.83203125" style="0" customWidth="1"/>
    <col min="12" max="12" width="5.83203125" style="0" customWidth="1"/>
    <col min="13" max="13" width="6.66015625" style="0" customWidth="1"/>
    <col min="15" max="15" width="1.0078125" style="0" customWidth="1"/>
    <col min="16" max="16" width="5.33203125" style="0" customWidth="1"/>
    <col min="17" max="17" width="5.83203125" style="0" customWidth="1"/>
    <col min="18" max="18" width="1.0078125" style="0" customWidth="1"/>
    <col min="19" max="19" width="28.66015625" style="0" customWidth="1"/>
    <col min="20" max="20" width="5.16015625" style="0" customWidth="1"/>
    <col min="21" max="21" width="7.16015625" style="0" customWidth="1"/>
    <col min="22" max="22" width="5.16015625" style="0" customWidth="1"/>
    <col min="23" max="23" width="7.33203125" style="0" customWidth="1"/>
    <col min="24" max="24" width="5" style="0" customWidth="1"/>
    <col min="25" max="25" width="7.16015625" style="0" customWidth="1"/>
    <col min="26" max="26" width="5.16015625" style="0" customWidth="1"/>
    <col min="27" max="27" width="7.16015625" style="0" customWidth="1"/>
    <col min="28" max="28" width="5.16015625" style="0" customWidth="1"/>
    <col min="29" max="29" width="7.33203125" style="0" customWidth="1"/>
    <col min="30" max="30" width="6.66015625" style="0" customWidth="1"/>
    <col min="31" max="31" width="8.33203125" style="0" customWidth="1"/>
  </cols>
  <sheetData>
    <row r="1" spans="1:15" ht="15" customHeight="1">
      <c r="A1" t="s">
        <v>201</v>
      </c>
      <c r="O1" s="24"/>
    </row>
    <row r="2" spans="1:16" ht="15" customHeight="1">
      <c r="A2" s="1"/>
      <c r="O2" s="24"/>
      <c r="P2" s="1"/>
    </row>
    <row r="3" spans="1:16" ht="15" customHeight="1">
      <c r="A3" s="1"/>
      <c r="O3" s="24"/>
      <c r="P3" s="1"/>
    </row>
    <row r="4" spans="1:19" ht="15" customHeight="1">
      <c r="A4" s="1"/>
      <c r="O4" s="24"/>
      <c r="P4" s="1"/>
      <c r="S4" s="108" t="s">
        <v>66</v>
      </c>
    </row>
    <row r="5" spans="15:16" ht="15" customHeight="1">
      <c r="O5" s="24"/>
      <c r="P5" s="1"/>
    </row>
    <row r="6" spans="15:16" ht="15" customHeight="1">
      <c r="O6" s="24"/>
      <c r="P6" s="1"/>
    </row>
    <row r="7" spans="4:22" ht="15" customHeight="1">
      <c r="D7" s="25" t="s">
        <v>256</v>
      </c>
      <c r="O7" s="24"/>
      <c r="P7" s="25"/>
      <c r="V7" s="25" t="s">
        <v>258</v>
      </c>
    </row>
    <row r="8" spans="14:32" ht="15" customHeight="1">
      <c r="N8" t="s">
        <v>3</v>
      </c>
      <c r="O8" s="24"/>
      <c r="P8" s="25" t="s">
        <v>2</v>
      </c>
      <c r="AF8" t="s">
        <v>3</v>
      </c>
    </row>
    <row r="9" spans="3:32" ht="15" customHeight="1" thickBot="1">
      <c r="C9" s="1" t="s">
        <v>4</v>
      </c>
      <c r="L9" s="3" t="s">
        <v>5</v>
      </c>
      <c r="M9" s="4" t="s">
        <v>6</v>
      </c>
      <c r="N9" s="4" t="s">
        <v>7</v>
      </c>
      <c r="O9" s="24"/>
      <c r="P9" s="4" t="s">
        <v>211</v>
      </c>
      <c r="Q9" s="4"/>
      <c r="U9" s="1" t="s">
        <v>4</v>
      </c>
      <c r="AD9" s="3" t="s">
        <v>5</v>
      </c>
      <c r="AE9" s="4" t="s">
        <v>6</v>
      </c>
      <c r="AF9" s="4" t="s">
        <v>7</v>
      </c>
    </row>
    <row r="10" spans="1:32" ht="15" customHeight="1">
      <c r="A10" s="2" t="s">
        <v>8</v>
      </c>
      <c r="B10" s="7" t="s">
        <v>9</v>
      </c>
      <c r="C10" s="7" t="s">
        <v>10</v>
      </c>
      <c r="D10" s="7" t="s">
        <v>11</v>
      </c>
      <c r="E10" s="7" t="s">
        <v>10</v>
      </c>
      <c r="F10" s="7" t="s">
        <v>12</v>
      </c>
      <c r="G10" s="7" t="s">
        <v>10</v>
      </c>
      <c r="H10" s="7" t="s">
        <v>13</v>
      </c>
      <c r="I10" s="7" t="s">
        <v>10</v>
      </c>
      <c r="J10" s="7" t="s">
        <v>14</v>
      </c>
      <c r="K10" s="7" t="s">
        <v>10</v>
      </c>
      <c r="L10" s="7" t="s">
        <v>15</v>
      </c>
      <c r="M10" s="7" t="s">
        <v>10</v>
      </c>
      <c r="N10" s="10" t="s">
        <v>16</v>
      </c>
      <c r="O10" s="24"/>
      <c r="P10" s="7"/>
      <c r="Q10" s="7" t="s">
        <v>10</v>
      </c>
      <c r="S10" s="2" t="s">
        <v>8</v>
      </c>
      <c r="T10" s="7" t="s">
        <v>9</v>
      </c>
      <c r="U10" s="7" t="s">
        <v>10</v>
      </c>
      <c r="V10" s="7" t="s">
        <v>11</v>
      </c>
      <c r="W10" s="7" t="s">
        <v>10</v>
      </c>
      <c r="X10" s="7" t="s">
        <v>12</v>
      </c>
      <c r="Y10" s="7" t="s">
        <v>10</v>
      </c>
      <c r="Z10" s="7" t="s">
        <v>13</v>
      </c>
      <c r="AA10" s="7" t="s">
        <v>10</v>
      </c>
      <c r="AB10" s="7" t="s">
        <v>14</v>
      </c>
      <c r="AC10" s="7" t="s">
        <v>10</v>
      </c>
      <c r="AD10" s="7" t="s">
        <v>15</v>
      </c>
      <c r="AE10" s="7" t="s">
        <v>10</v>
      </c>
      <c r="AF10" s="10" t="s">
        <v>16</v>
      </c>
    </row>
    <row r="11" spans="1:32" ht="15" customHeight="1">
      <c r="A11" s="2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49"/>
      <c r="O11" s="24"/>
      <c r="P11" s="50"/>
      <c r="Q11" s="50"/>
      <c r="S11" s="2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49"/>
    </row>
    <row r="12" spans="1:32" ht="15" customHeight="1">
      <c r="A12" s="2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49"/>
      <c r="O12" s="24"/>
      <c r="P12" s="50"/>
      <c r="Q12" s="50"/>
      <c r="S12" s="2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49"/>
    </row>
    <row r="13" spans="1:32" ht="15" customHeight="1">
      <c r="A13" s="2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49"/>
      <c r="O13" s="24"/>
      <c r="P13" s="50"/>
      <c r="Q13" s="50"/>
      <c r="S13" s="2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49"/>
    </row>
    <row r="14" spans="2:31" ht="15" customHeight="1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O14" s="24"/>
      <c r="T14" s="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3" ht="19.5" customHeight="1">
      <c r="A15" s="34" t="s">
        <v>67</v>
      </c>
      <c r="B15" s="59">
        <v>5</v>
      </c>
      <c r="C15" s="59">
        <v>110</v>
      </c>
      <c r="D15" s="59">
        <v>6</v>
      </c>
      <c r="E15" s="59">
        <v>146</v>
      </c>
      <c r="F15" s="59">
        <v>5</v>
      </c>
      <c r="G15" s="59">
        <v>116</v>
      </c>
      <c r="H15" s="59">
        <v>4</v>
      </c>
      <c r="I15" s="59">
        <v>98</v>
      </c>
      <c r="J15" s="59">
        <v>5</v>
      </c>
      <c r="K15" s="59">
        <v>112</v>
      </c>
      <c r="L15" s="42">
        <f>SUM(B15+D15+F15+H15+J15)</f>
        <v>25</v>
      </c>
      <c r="M15" s="43">
        <f>SUM(C15+E15+G15+I15+K15)</f>
        <v>582</v>
      </c>
      <c r="N15" s="25"/>
      <c r="O15" s="28"/>
      <c r="P15" s="25"/>
      <c r="Q15" s="28">
        <v>109</v>
      </c>
      <c r="R15" s="25"/>
      <c r="S15" s="34" t="s">
        <v>67</v>
      </c>
      <c r="T15" s="59">
        <v>5</v>
      </c>
      <c r="U15" s="59">
        <v>130</v>
      </c>
      <c r="V15" s="59">
        <v>6</v>
      </c>
      <c r="W15" s="59">
        <v>138</v>
      </c>
      <c r="X15" s="59">
        <v>5</v>
      </c>
      <c r="Y15" s="59">
        <v>110</v>
      </c>
      <c r="Z15" s="59">
        <v>4</v>
      </c>
      <c r="AA15" s="59">
        <v>97</v>
      </c>
      <c r="AB15" s="59">
        <v>5</v>
      </c>
      <c r="AC15" s="59">
        <v>108</v>
      </c>
      <c r="AD15" s="63">
        <f>SUM(T15+V15+X15+Z15+AB15)</f>
        <v>25</v>
      </c>
      <c r="AE15" s="64">
        <f>SUM(U15+W15+Y15+AA15+AC15)</f>
        <v>583</v>
      </c>
      <c r="AF15" s="59"/>
      <c r="AG15" s="25"/>
    </row>
    <row r="16" spans="1:33" ht="15" customHeight="1">
      <c r="A16" s="25" t="s">
        <v>68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33"/>
      <c r="M16" s="33"/>
      <c r="N16" s="25"/>
      <c r="O16" s="28"/>
      <c r="P16" s="25"/>
      <c r="Q16" s="28"/>
      <c r="R16" s="25"/>
      <c r="S16" s="25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5"/>
      <c r="AE16" s="55"/>
      <c r="AF16" s="59"/>
      <c r="AG16" s="25"/>
    </row>
    <row r="17" spans="1:33" ht="15" customHeight="1">
      <c r="A17" s="25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33"/>
      <c r="M17" s="33"/>
      <c r="N17" s="25"/>
      <c r="O17" s="28"/>
      <c r="P17" s="25"/>
      <c r="Q17" s="28"/>
      <c r="R17" s="25"/>
      <c r="S17" s="25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5"/>
      <c r="AE17" s="55"/>
      <c r="AF17" s="59"/>
      <c r="AG17" s="25"/>
    </row>
    <row r="18" spans="1:33" ht="15" customHeight="1">
      <c r="A18" s="25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33"/>
      <c r="M18" s="33"/>
      <c r="N18" s="25"/>
      <c r="O18" s="28"/>
      <c r="P18" s="25"/>
      <c r="Q18" s="28"/>
      <c r="R18" s="25"/>
      <c r="S18" s="25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5"/>
      <c r="AE18" s="55"/>
      <c r="AF18" s="59"/>
      <c r="AG18" s="25"/>
    </row>
    <row r="19" spans="1:33" ht="15" customHeight="1">
      <c r="A19" s="25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25"/>
      <c r="M19" s="25"/>
      <c r="N19" s="25"/>
      <c r="O19" s="28"/>
      <c r="P19" s="25"/>
      <c r="Q19" s="28"/>
      <c r="R19" s="25"/>
      <c r="S19" s="102" t="s">
        <v>69</v>
      </c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25"/>
    </row>
    <row r="20" spans="1:33" ht="19.5" customHeight="1">
      <c r="A20" s="46" t="s">
        <v>70</v>
      </c>
      <c r="B20" s="59">
        <v>4</v>
      </c>
      <c r="C20" s="59">
        <v>96</v>
      </c>
      <c r="D20" s="59">
        <v>5</v>
      </c>
      <c r="E20" s="59">
        <v>122</v>
      </c>
      <c r="F20" s="59">
        <v>4</v>
      </c>
      <c r="G20" s="59">
        <v>95</v>
      </c>
      <c r="H20" s="59">
        <v>4</v>
      </c>
      <c r="I20" s="59">
        <v>80</v>
      </c>
      <c r="J20" s="59">
        <v>3</v>
      </c>
      <c r="K20" s="59">
        <v>64</v>
      </c>
      <c r="L20" s="42">
        <f>SUM(B20+D20+F20+H20+J20)</f>
        <v>20</v>
      </c>
      <c r="M20" s="43">
        <f>SUM(C20+E20+G20+I20+K20)</f>
        <v>457</v>
      </c>
      <c r="N20" s="25"/>
      <c r="O20" s="28"/>
      <c r="P20" s="25"/>
      <c r="Q20" s="28">
        <v>96</v>
      </c>
      <c r="R20" s="25"/>
      <c r="S20" s="105" t="s">
        <v>71</v>
      </c>
      <c r="T20" s="59">
        <v>4</v>
      </c>
      <c r="U20" s="59">
        <v>96</v>
      </c>
      <c r="V20" s="59">
        <v>5</v>
      </c>
      <c r="W20" s="59">
        <v>122</v>
      </c>
      <c r="X20" s="59">
        <v>4</v>
      </c>
      <c r="Y20" s="59">
        <v>95</v>
      </c>
      <c r="Z20" s="59">
        <v>4</v>
      </c>
      <c r="AA20" s="59">
        <v>80</v>
      </c>
      <c r="AB20" s="59">
        <v>3</v>
      </c>
      <c r="AC20" s="59">
        <v>64</v>
      </c>
      <c r="AD20" s="63">
        <f>SUM(T20+V20+X20+Z20+AB20)</f>
        <v>20</v>
      </c>
      <c r="AE20" s="64">
        <f>SUM(U20+W20+Y20+AA20+AC20)</f>
        <v>457</v>
      </c>
      <c r="AF20" s="59"/>
      <c r="AG20" s="25"/>
    </row>
    <row r="21" spans="1:33" ht="15" customHeight="1">
      <c r="A21" s="25" t="s">
        <v>72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33"/>
      <c r="M21" s="33"/>
      <c r="N21" s="25"/>
      <c r="O21" s="28"/>
      <c r="P21" s="25"/>
      <c r="Q21" s="28"/>
      <c r="R21" s="25"/>
      <c r="S21" s="25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5"/>
      <c r="AE21" s="55"/>
      <c r="AF21" s="59"/>
      <c r="AG21" s="25"/>
    </row>
    <row r="22" spans="1:33" ht="15" customHeight="1">
      <c r="A22" s="25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33"/>
      <c r="M22" s="33"/>
      <c r="N22" s="25"/>
      <c r="O22" s="28"/>
      <c r="P22" s="25"/>
      <c r="Q22" s="28"/>
      <c r="R22" s="25"/>
      <c r="S22" s="25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5"/>
      <c r="AE22" s="55"/>
      <c r="AF22" s="59"/>
      <c r="AG22" s="25"/>
    </row>
    <row r="23" spans="1:33" ht="15" customHeight="1">
      <c r="A23" s="25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33"/>
      <c r="M23" s="33"/>
      <c r="N23" s="25"/>
      <c r="O23" s="28"/>
      <c r="P23" s="25"/>
      <c r="Q23" s="28"/>
      <c r="R23" s="25"/>
      <c r="S23" s="25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5"/>
      <c r="AE23" s="55"/>
      <c r="AF23" s="59"/>
      <c r="AG23" s="25"/>
    </row>
    <row r="24" spans="1:33" ht="15" customHeight="1">
      <c r="A24" s="25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25"/>
      <c r="M24" s="25"/>
      <c r="N24" s="25"/>
      <c r="O24" s="28"/>
      <c r="P24" s="25"/>
      <c r="Q24" s="28"/>
      <c r="R24" s="25"/>
      <c r="S24" s="25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25"/>
    </row>
    <row r="25" spans="1:33" ht="19.5" customHeight="1">
      <c r="A25" s="34" t="s">
        <v>73</v>
      </c>
      <c r="B25" s="120">
        <v>4</v>
      </c>
      <c r="C25" s="59">
        <v>113</v>
      </c>
      <c r="D25" s="59">
        <v>5</v>
      </c>
      <c r="E25" s="59">
        <v>131</v>
      </c>
      <c r="F25" s="59">
        <v>3</v>
      </c>
      <c r="G25" s="59">
        <v>81</v>
      </c>
      <c r="H25" s="59">
        <v>5</v>
      </c>
      <c r="I25" s="59">
        <v>98</v>
      </c>
      <c r="J25" s="120">
        <v>4</v>
      </c>
      <c r="K25" s="59">
        <v>85</v>
      </c>
      <c r="L25" s="35">
        <f>SUM(B25+D25+F25+H25+J25)</f>
        <v>21</v>
      </c>
      <c r="M25" s="36">
        <f>SUM(C25+E25+G25+I25+K25)</f>
        <v>508</v>
      </c>
      <c r="N25" s="37">
        <f>SUM(L25+L26)</f>
        <v>25</v>
      </c>
      <c r="O25" s="28"/>
      <c r="P25" s="25"/>
      <c r="Q25" s="28">
        <v>138</v>
      </c>
      <c r="R25" s="25"/>
      <c r="S25" s="34" t="s">
        <v>73</v>
      </c>
      <c r="T25" s="120">
        <v>4</v>
      </c>
      <c r="U25" s="59">
        <v>127</v>
      </c>
      <c r="V25" s="59">
        <v>5</v>
      </c>
      <c r="W25" s="59">
        <v>103</v>
      </c>
      <c r="X25" s="59">
        <v>3</v>
      </c>
      <c r="Y25" s="59">
        <v>88</v>
      </c>
      <c r="Z25" s="59">
        <v>5</v>
      </c>
      <c r="AA25" s="59">
        <v>100</v>
      </c>
      <c r="AB25" s="120">
        <v>4</v>
      </c>
      <c r="AC25" s="59">
        <v>77</v>
      </c>
      <c r="AD25" s="56">
        <f>SUM(T25+V25+X25+Z25+AB25)</f>
        <v>21</v>
      </c>
      <c r="AE25" s="57">
        <f>SUM(U25+W25+Y25+AA25+AC25)</f>
        <v>495</v>
      </c>
      <c r="AF25" s="58">
        <f>SUM(AD25+AD26)</f>
        <v>25</v>
      </c>
      <c r="AG25" s="25"/>
    </row>
    <row r="26" spans="1:33" ht="19.5" customHeight="1">
      <c r="A26" s="38" t="s">
        <v>74</v>
      </c>
      <c r="B26" s="120">
        <v>1</v>
      </c>
      <c r="C26" s="59">
        <v>25</v>
      </c>
      <c r="D26" s="59"/>
      <c r="E26" s="59"/>
      <c r="F26" s="59">
        <v>1</v>
      </c>
      <c r="G26" s="59">
        <v>18</v>
      </c>
      <c r="H26" s="59">
        <v>1</v>
      </c>
      <c r="I26" s="59">
        <v>27</v>
      </c>
      <c r="J26" s="59">
        <v>1</v>
      </c>
      <c r="K26" s="59">
        <v>14</v>
      </c>
      <c r="L26" s="39">
        <f>SUM(B26+D26+F26+H26+J26)</f>
        <v>4</v>
      </c>
      <c r="M26" s="40">
        <f>SUM(C26+E26+G26+I26+K26)</f>
        <v>84</v>
      </c>
      <c r="N26" s="41">
        <f>SUM(M25+M26)</f>
        <v>592</v>
      </c>
      <c r="O26" s="28"/>
      <c r="P26" s="25"/>
      <c r="Q26" s="28"/>
      <c r="R26" s="25"/>
      <c r="S26" s="25" t="s">
        <v>46</v>
      </c>
      <c r="T26" s="120">
        <v>1</v>
      </c>
      <c r="U26" s="59">
        <v>29</v>
      </c>
      <c r="V26" s="59"/>
      <c r="W26" s="59"/>
      <c r="X26" s="59">
        <v>1</v>
      </c>
      <c r="Y26" s="59">
        <v>18</v>
      </c>
      <c r="Z26" s="59">
        <v>1</v>
      </c>
      <c r="AA26" s="59">
        <v>23</v>
      </c>
      <c r="AB26" s="59">
        <v>1</v>
      </c>
      <c r="AC26" s="59">
        <v>13</v>
      </c>
      <c r="AD26" s="60">
        <f>SUM(T26+V26+X26+Z26+AB26)</f>
        <v>4</v>
      </c>
      <c r="AE26" s="61">
        <f>SUM(U26+W26+Y26+AA26+AC26)</f>
        <v>83</v>
      </c>
      <c r="AF26" s="62">
        <f>SUM(AE25+AE26)</f>
        <v>578</v>
      </c>
      <c r="AG26" s="25"/>
    </row>
    <row r="27" spans="1:33" ht="15" customHeight="1">
      <c r="A27" s="27" t="s">
        <v>75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33"/>
      <c r="M27" s="33"/>
      <c r="N27" s="25"/>
      <c r="O27" s="28"/>
      <c r="P27" s="25"/>
      <c r="Q27" s="28"/>
      <c r="R27" s="25"/>
      <c r="S27" s="25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5"/>
      <c r="AE27" s="55"/>
      <c r="AF27" s="59"/>
      <c r="AG27" s="25"/>
    </row>
    <row r="28" spans="1:33" ht="15" customHeight="1">
      <c r="A28" s="26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33"/>
      <c r="M28" s="33"/>
      <c r="N28" s="25"/>
      <c r="O28" s="28"/>
      <c r="P28" s="25"/>
      <c r="Q28" s="28"/>
      <c r="R28" s="25"/>
      <c r="S28" s="25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5"/>
      <c r="AE28" s="55"/>
      <c r="AF28" s="59"/>
      <c r="AG28" s="25"/>
    </row>
    <row r="29" spans="1:33" ht="15" customHeight="1">
      <c r="A29" s="26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33"/>
      <c r="M29" s="33"/>
      <c r="N29" s="25"/>
      <c r="O29" s="28"/>
      <c r="P29" s="25"/>
      <c r="Q29" s="28"/>
      <c r="R29" s="25"/>
      <c r="S29" s="25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5"/>
      <c r="AE29" s="55"/>
      <c r="AF29" s="59"/>
      <c r="AG29" s="25"/>
    </row>
    <row r="30" spans="1:33" ht="15" customHeight="1">
      <c r="A30" s="25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25"/>
      <c r="M30" s="25"/>
      <c r="N30" s="25"/>
      <c r="O30" s="28"/>
      <c r="P30" s="25"/>
      <c r="Q30" s="28"/>
      <c r="R30" s="25"/>
      <c r="S30" s="25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25"/>
    </row>
    <row r="31" spans="1:33" ht="19.5" customHeight="1">
      <c r="A31" s="34" t="s">
        <v>76</v>
      </c>
      <c r="B31" s="59">
        <v>2</v>
      </c>
      <c r="C31" s="59">
        <v>59</v>
      </c>
      <c r="D31" s="59">
        <v>2</v>
      </c>
      <c r="E31" s="59">
        <v>53</v>
      </c>
      <c r="F31" s="59">
        <v>2</v>
      </c>
      <c r="G31" s="59">
        <v>44</v>
      </c>
      <c r="H31" s="59">
        <v>2</v>
      </c>
      <c r="I31" s="59">
        <v>43</v>
      </c>
      <c r="J31" s="59">
        <v>1</v>
      </c>
      <c r="K31" s="59">
        <v>30</v>
      </c>
      <c r="L31" s="35">
        <f>SUM(B31+D31+F31+H31+J31)</f>
        <v>9</v>
      </c>
      <c r="M31" s="36">
        <f>SUM(C31+E31+G31+I31+K31)</f>
        <v>229</v>
      </c>
      <c r="N31" s="37">
        <f>SUM(L31+L32)</f>
        <v>15</v>
      </c>
      <c r="O31" s="28"/>
      <c r="P31" s="25"/>
      <c r="Q31" s="28">
        <v>59</v>
      </c>
      <c r="R31" s="25"/>
      <c r="S31" s="34" t="s">
        <v>76</v>
      </c>
      <c r="T31" s="59">
        <v>2</v>
      </c>
      <c r="U31" s="59">
        <v>59</v>
      </c>
      <c r="V31" s="59">
        <v>2</v>
      </c>
      <c r="W31" s="59">
        <v>56</v>
      </c>
      <c r="X31" s="59">
        <v>2</v>
      </c>
      <c r="Y31" s="59">
        <v>41</v>
      </c>
      <c r="Z31" s="59">
        <v>2</v>
      </c>
      <c r="AA31" s="59">
        <v>41</v>
      </c>
      <c r="AB31" s="59">
        <v>1</v>
      </c>
      <c r="AC31" s="59">
        <v>30</v>
      </c>
      <c r="AD31" s="56">
        <f>SUM(T31+V31+X31+Z31+AB31)</f>
        <v>9</v>
      </c>
      <c r="AE31" s="57">
        <f>SUM(U31+W31+Y31+AA31+AC31)</f>
        <v>227</v>
      </c>
      <c r="AF31" s="58">
        <f>SUM(AD31+AD32)</f>
        <v>15</v>
      </c>
      <c r="AG31" s="25"/>
    </row>
    <row r="32" spans="1:33" ht="19.5" customHeight="1">
      <c r="A32" s="25" t="s">
        <v>77</v>
      </c>
      <c r="B32" s="59">
        <v>1</v>
      </c>
      <c r="C32" s="59">
        <v>17</v>
      </c>
      <c r="D32" s="59">
        <v>2</v>
      </c>
      <c r="E32" s="59">
        <v>31</v>
      </c>
      <c r="F32" s="59">
        <v>1</v>
      </c>
      <c r="G32" s="59">
        <v>20</v>
      </c>
      <c r="H32" s="59">
        <v>1</v>
      </c>
      <c r="I32" s="59">
        <v>26</v>
      </c>
      <c r="J32" s="59">
        <v>1</v>
      </c>
      <c r="K32" s="59">
        <v>27</v>
      </c>
      <c r="L32" s="39">
        <f>SUM(B32+D32+F32+H32+J32)</f>
        <v>6</v>
      </c>
      <c r="M32" s="40">
        <f>SUM(C32+E32+G32+I32+K32)</f>
        <v>121</v>
      </c>
      <c r="N32" s="41">
        <f>SUM(M31+M32)</f>
        <v>350</v>
      </c>
      <c r="O32" s="28"/>
      <c r="P32" s="25"/>
      <c r="Q32" s="28">
        <v>17</v>
      </c>
      <c r="R32" s="25"/>
      <c r="S32" s="25" t="s">
        <v>46</v>
      </c>
      <c r="T32" s="59">
        <v>1</v>
      </c>
      <c r="U32" s="59">
        <v>19</v>
      </c>
      <c r="V32" s="59">
        <v>2</v>
      </c>
      <c r="W32" s="59">
        <v>30</v>
      </c>
      <c r="X32" s="59">
        <v>1</v>
      </c>
      <c r="Y32" s="59">
        <v>22</v>
      </c>
      <c r="Z32" s="59">
        <v>1</v>
      </c>
      <c r="AA32" s="59">
        <v>24</v>
      </c>
      <c r="AB32" s="59">
        <v>1</v>
      </c>
      <c r="AC32" s="59">
        <v>27</v>
      </c>
      <c r="AD32" s="60">
        <f>SUM(T32+V32+X32+Z32+AB32)</f>
        <v>6</v>
      </c>
      <c r="AE32" s="61">
        <f>SUM(U32+W32+Y32+AA32+AC32)</f>
        <v>122</v>
      </c>
      <c r="AF32" s="62">
        <f>SUM(AE31+AE32)</f>
        <v>349</v>
      </c>
      <c r="AG32" s="25"/>
    </row>
    <row r="33" spans="1:33" ht="15" customHeight="1">
      <c r="A33" s="25" t="s">
        <v>78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33"/>
      <c r="M33" s="33"/>
      <c r="N33" s="25"/>
      <c r="O33" s="28"/>
      <c r="P33" s="25"/>
      <c r="Q33" s="28"/>
      <c r="R33" s="25"/>
      <c r="S33" s="25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5"/>
      <c r="AE33" s="55"/>
      <c r="AF33" s="59"/>
      <c r="AG33" s="25"/>
    </row>
    <row r="34" spans="1:33" ht="15" customHeight="1">
      <c r="A34" s="25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33"/>
      <c r="M34" s="33"/>
      <c r="N34" s="25"/>
      <c r="O34" s="28"/>
      <c r="P34" s="25"/>
      <c r="Q34" s="28"/>
      <c r="R34" s="25"/>
      <c r="S34" s="25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5"/>
      <c r="AE34" s="55"/>
      <c r="AF34" s="59"/>
      <c r="AG34" s="25"/>
    </row>
    <row r="35" spans="1:33" ht="15" customHeight="1">
      <c r="A35" s="25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33"/>
      <c r="M35" s="33"/>
      <c r="N35" s="25"/>
      <c r="O35" s="28"/>
      <c r="P35" s="25"/>
      <c r="Q35" s="28"/>
      <c r="R35" s="25"/>
      <c r="S35" s="25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5"/>
      <c r="AE35" s="55"/>
      <c r="AF35" s="59"/>
      <c r="AG35" s="25"/>
    </row>
    <row r="36" spans="1:33" ht="15" customHeight="1">
      <c r="A36" s="25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33"/>
      <c r="M36" s="33"/>
      <c r="N36" s="25"/>
      <c r="O36" s="28"/>
      <c r="P36" s="25"/>
      <c r="Q36" s="28"/>
      <c r="R36" s="25"/>
      <c r="S36" s="25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5"/>
      <c r="AE36" s="55"/>
      <c r="AF36" s="59"/>
      <c r="AG36" s="25"/>
    </row>
    <row r="37" spans="1:33" ht="19.5" customHeight="1">
      <c r="A37" s="51" t="s">
        <v>79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25"/>
      <c r="M37" s="25"/>
      <c r="N37" s="25"/>
      <c r="O37" s="28"/>
      <c r="P37" s="25"/>
      <c r="Q37" s="28"/>
      <c r="R37" s="25"/>
      <c r="S37" s="106" t="s">
        <v>80</v>
      </c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25"/>
    </row>
    <row r="38" spans="1:33" ht="19.5" customHeight="1">
      <c r="A38" s="52" t="s">
        <v>81</v>
      </c>
      <c r="B38" s="122">
        <v>3</v>
      </c>
      <c r="C38" s="68">
        <v>86</v>
      </c>
      <c r="D38" s="68">
        <v>4</v>
      </c>
      <c r="E38" s="68">
        <v>93</v>
      </c>
      <c r="F38" s="68">
        <v>5</v>
      </c>
      <c r="G38" s="68">
        <v>119</v>
      </c>
      <c r="H38" s="68">
        <v>4</v>
      </c>
      <c r="I38" s="68">
        <v>102</v>
      </c>
      <c r="J38" s="122">
        <v>3</v>
      </c>
      <c r="K38" s="68">
        <v>75</v>
      </c>
      <c r="L38" s="42">
        <f>SUM(B38+D38+F38+H38+J38)</f>
        <v>19</v>
      </c>
      <c r="M38" s="43">
        <f>SUM(C38+E38+G38+I38+K38)</f>
        <v>475</v>
      </c>
      <c r="N38" s="25"/>
      <c r="O38" s="28"/>
      <c r="P38" s="25"/>
      <c r="Q38" s="28">
        <v>76</v>
      </c>
      <c r="R38" s="25"/>
      <c r="S38" s="52" t="s">
        <v>82</v>
      </c>
      <c r="T38" s="122">
        <v>3</v>
      </c>
      <c r="U38" s="68">
        <v>85</v>
      </c>
      <c r="V38" s="68">
        <v>4</v>
      </c>
      <c r="W38" s="68">
        <v>95</v>
      </c>
      <c r="X38" s="68">
        <v>5</v>
      </c>
      <c r="Y38" s="68">
        <v>117</v>
      </c>
      <c r="Z38" s="68">
        <v>4</v>
      </c>
      <c r="AA38" s="68">
        <v>98</v>
      </c>
      <c r="AB38" s="122">
        <v>3</v>
      </c>
      <c r="AC38" s="68">
        <v>79</v>
      </c>
      <c r="AD38" s="63">
        <f>SUM(T38+V38+X38+Z38+AB38)</f>
        <v>19</v>
      </c>
      <c r="AE38" s="64">
        <f>SUM(U38+W38+Y38+AA38+AC38)</f>
        <v>474</v>
      </c>
      <c r="AF38" s="59"/>
      <c r="AG38" s="25"/>
    </row>
    <row r="39" spans="1:33" ht="15" customHeight="1">
      <c r="A39" s="104" t="s">
        <v>83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33"/>
      <c r="M39" s="33"/>
      <c r="N39" s="25"/>
      <c r="O39" s="28"/>
      <c r="P39" s="25"/>
      <c r="Q39" s="28"/>
      <c r="R39" s="25"/>
      <c r="S39" s="25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55"/>
      <c r="AE39" s="55"/>
      <c r="AF39" s="59"/>
      <c r="AG39" s="25"/>
    </row>
    <row r="40" spans="1:33" ht="15" customHeight="1">
      <c r="A40" s="32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33"/>
      <c r="M40" s="33"/>
      <c r="N40" s="25"/>
      <c r="O40" s="28"/>
      <c r="P40" s="25"/>
      <c r="Q40" s="28"/>
      <c r="R40" s="25"/>
      <c r="S40" s="25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55"/>
      <c r="AE40" s="55"/>
      <c r="AF40" s="59"/>
      <c r="AG40" s="25"/>
    </row>
    <row r="41" spans="1:33" ht="15" customHeight="1">
      <c r="A41" s="32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33"/>
      <c r="M41" s="33"/>
      <c r="N41" s="25"/>
      <c r="O41" s="28"/>
      <c r="P41" s="25"/>
      <c r="Q41" s="28"/>
      <c r="R41" s="25"/>
      <c r="S41" s="102" t="s">
        <v>84</v>
      </c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55"/>
      <c r="AE41" s="55"/>
      <c r="AF41" s="59"/>
      <c r="AG41" s="25"/>
    </row>
    <row r="42" spans="1:33" ht="15" customHeight="1">
      <c r="A42" s="103" t="s">
        <v>85</v>
      </c>
      <c r="B42" s="68">
        <v>2</v>
      </c>
      <c r="C42" s="68">
        <v>51</v>
      </c>
      <c r="D42" s="68">
        <v>2</v>
      </c>
      <c r="E42" s="68">
        <v>43</v>
      </c>
      <c r="F42" s="68">
        <v>3</v>
      </c>
      <c r="G42" s="68">
        <v>57</v>
      </c>
      <c r="H42" s="68">
        <v>2</v>
      </c>
      <c r="I42" s="68">
        <v>47</v>
      </c>
      <c r="J42" s="68">
        <v>2</v>
      </c>
      <c r="K42" s="68">
        <v>46</v>
      </c>
      <c r="L42" s="42">
        <f>SUM(B42+D42+F42+H42+J42)</f>
        <v>11</v>
      </c>
      <c r="M42" s="43">
        <f>SUM(C42+E42+G42+I42+K42)</f>
        <v>244</v>
      </c>
      <c r="N42" s="25"/>
      <c r="O42" s="28"/>
      <c r="P42" s="25"/>
      <c r="Q42" s="28">
        <v>51</v>
      </c>
      <c r="R42" s="25"/>
      <c r="S42" s="52" t="s">
        <v>86</v>
      </c>
      <c r="T42" s="68">
        <v>2</v>
      </c>
      <c r="U42" s="68">
        <v>51</v>
      </c>
      <c r="V42" s="68">
        <v>2</v>
      </c>
      <c r="W42" s="68">
        <v>40</v>
      </c>
      <c r="X42" s="68">
        <v>3</v>
      </c>
      <c r="Y42" s="68">
        <v>60</v>
      </c>
      <c r="Z42" s="68">
        <v>2</v>
      </c>
      <c r="AA42" s="68">
        <v>45</v>
      </c>
      <c r="AB42" s="68">
        <v>2</v>
      </c>
      <c r="AC42" s="68">
        <v>44</v>
      </c>
      <c r="AD42" s="63">
        <f>SUM(T42+V42+X42+Z42+AB42)</f>
        <v>11</v>
      </c>
      <c r="AE42" s="64">
        <f>SUM(U42+W42+Y42+AA42+AC42)</f>
        <v>240</v>
      </c>
      <c r="AF42" s="59"/>
      <c r="AG42" s="25"/>
    </row>
    <row r="43" spans="1:33" ht="15" customHeight="1">
      <c r="A43" s="104" t="s">
        <v>87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33"/>
      <c r="M43" s="33"/>
      <c r="N43" s="25"/>
      <c r="O43" s="28"/>
      <c r="P43" s="25"/>
      <c r="Q43" s="25"/>
      <c r="R43" s="25"/>
      <c r="S43" s="25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55"/>
      <c r="AE43" s="55"/>
      <c r="AF43" s="59"/>
      <c r="AG43" s="25"/>
    </row>
    <row r="44" spans="1:33" ht="15" customHeight="1">
      <c r="A44" s="32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33"/>
      <c r="M44" s="33"/>
      <c r="N44" s="25"/>
      <c r="O44" s="28"/>
      <c r="P44" s="25"/>
      <c r="Q44" s="25"/>
      <c r="R44" s="25"/>
      <c r="S44" s="25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55"/>
      <c r="AE44" s="55"/>
      <c r="AF44" s="59"/>
      <c r="AG44" s="25"/>
    </row>
    <row r="45" spans="1:33" ht="15" customHeight="1">
      <c r="A45" s="25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25"/>
      <c r="M45" s="25"/>
      <c r="N45" s="25"/>
      <c r="O45" s="28"/>
      <c r="P45" s="25"/>
      <c r="Q45" s="25"/>
      <c r="R45" s="25"/>
      <c r="S45" s="25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25"/>
    </row>
    <row r="46" spans="1:33" ht="19.5" customHeight="1">
      <c r="A46" s="25" t="s">
        <v>88</v>
      </c>
      <c r="B46" s="94">
        <f aca="true" t="shared" si="0" ref="B46:K46">SUM(B15:B45)</f>
        <v>22</v>
      </c>
      <c r="C46" s="95">
        <f t="shared" si="0"/>
        <v>557</v>
      </c>
      <c r="D46" s="95">
        <f t="shared" si="0"/>
        <v>26</v>
      </c>
      <c r="E46" s="95">
        <f t="shared" si="0"/>
        <v>619</v>
      </c>
      <c r="F46" s="95">
        <f t="shared" si="0"/>
        <v>24</v>
      </c>
      <c r="G46" s="95">
        <f t="shared" si="0"/>
        <v>550</v>
      </c>
      <c r="H46" s="95">
        <f t="shared" si="0"/>
        <v>23</v>
      </c>
      <c r="I46" s="95">
        <f t="shared" si="0"/>
        <v>521</v>
      </c>
      <c r="J46" s="95">
        <f t="shared" si="0"/>
        <v>20</v>
      </c>
      <c r="K46" s="95">
        <f t="shared" si="0"/>
        <v>453</v>
      </c>
      <c r="L46" s="95">
        <f>SUM(B46+D46+F46+H46+J46)</f>
        <v>115</v>
      </c>
      <c r="M46" s="96">
        <f>SUM(C46+E46+G46+I46+K46)</f>
        <v>2700</v>
      </c>
      <c r="N46" s="25"/>
      <c r="O46" s="28"/>
      <c r="P46" s="42">
        <f>SUM(P15:P42)</f>
        <v>0</v>
      </c>
      <c r="Q46" s="136">
        <f>SUM(Q15:Q42)</f>
        <v>546</v>
      </c>
      <c r="R46" s="25"/>
      <c r="S46" s="25" t="s">
        <v>88</v>
      </c>
      <c r="T46" s="63">
        <f aca="true" t="shared" si="1" ref="T46:AC46">SUM(T15:T42)</f>
        <v>22</v>
      </c>
      <c r="U46" s="67">
        <f t="shared" si="1"/>
        <v>596</v>
      </c>
      <c r="V46" s="67">
        <f t="shared" si="1"/>
        <v>26</v>
      </c>
      <c r="W46" s="67">
        <f t="shared" si="1"/>
        <v>584</v>
      </c>
      <c r="X46" s="67">
        <f t="shared" si="1"/>
        <v>24</v>
      </c>
      <c r="Y46" s="67">
        <f t="shared" si="1"/>
        <v>551</v>
      </c>
      <c r="Z46" s="67">
        <f t="shared" si="1"/>
        <v>23</v>
      </c>
      <c r="AA46" s="67">
        <f t="shared" si="1"/>
        <v>508</v>
      </c>
      <c r="AB46" s="67">
        <f t="shared" si="1"/>
        <v>20</v>
      </c>
      <c r="AC46" s="67">
        <f t="shared" si="1"/>
        <v>442</v>
      </c>
      <c r="AD46" s="67">
        <f>SUM(T46+V46+X46+Z46+AB46)</f>
        <v>115</v>
      </c>
      <c r="AE46" s="64">
        <f>SUM(U46+W46+Y46+AA46+AC46)</f>
        <v>2681</v>
      </c>
      <c r="AF46" s="59"/>
      <c r="AG46" s="25"/>
    </row>
    <row r="47" spans="1:33" ht="1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8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ht="1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>
      <c r="O60" s="24"/>
    </row>
    <row r="61" ht="15" customHeight="1">
      <c r="O61" s="24"/>
    </row>
    <row r="62" ht="15" customHeight="1">
      <c r="O62" s="24"/>
    </row>
    <row r="63" ht="15" customHeight="1">
      <c r="O63" s="24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</sheetData>
  <printOptions gridLines="1"/>
  <pageMargins left="0.5905511811023623" right="0.5905511811023623" top="0.5905511811023623" bottom="0.5905511811023623" header="0.5" footer="0.5"/>
  <pageSetup fitToHeight="1" fitToWidth="1" horizontalDpi="120" verticalDpi="120" orientation="landscape" paperSize="9" scale="66" r:id="rId2"/>
  <headerFooter alignWithMargins="0">
    <oddHeader>&amp;C&amp;F</oddHeader>
    <oddFooter>&amp;CPagina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5"/>
  <sheetViews>
    <sheetView zoomScale="75" zoomScaleNormal="75" workbookViewId="0" topLeftCell="E58">
      <selection activeCell="AE79" sqref="AE79"/>
    </sheetView>
  </sheetViews>
  <sheetFormatPr defaultColWidth="9.33203125" defaultRowHeight="10.5"/>
  <cols>
    <col min="1" max="1" width="24.66015625" style="0" customWidth="1"/>
    <col min="2" max="2" width="4.33203125" style="0" customWidth="1"/>
    <col min="3" max="3" width="6.83203125" style="0" customWidth="1"/>
    <col min="4" max="4" width="4.5" style="0" customWidth="1"/>
    <col min="5" max="5" width="7" style="0" customWidth="1"/>
    <col min="6" max="6" width="4" style="0" customWidth="1"/>
    <col min="7" max="7" width="6.16015625" style="0" customWidth="1"/>
    <col min="8" max="8" width="4" style="0" customWidth="1"/>
    <col min="9" max="9" width="6.16015625" style="0" customWidth="1"/>
    <col min="10" max="10" width="4.83203125" style="0" customWidth="1"/>
    <col min="11" max="11" width="6.16015625" style="0" customWidth="1"/>
    <col min="12" max="12" width="6.5" style="0" customWidth="1"/>
    <col min="13" max="13" width="7.5" style="0" customWidth="1"/>
    <col min="15" max="15" width="6.5" style="0" customWidth="1"/>
    <col min="16" max="16" width="1.171875" style="0" customWidth="1"/>
    <col min="17" max="17" width="4.33203125" style="0" customWidth="1"/>
    <col min="18" max="18" width="5.83203125" style="0" customWidth="1"/>
    <col min="19" max="19" width="1.0078125" style="0" customWidth="1"/>
    <col min="20" max="20" width="27.66015625" style="0" customWidth="1"/>
    <col min="21" max="21" width="4.66015625" style="0" customWidth="1"/>
    <col min="22" max="22" width="7.16015625" style="0" customWidth="1"/>
    <col min="23" max="23" width="5.5" style="0" customWidth="1"/>
    <col min="24" max="24" width="7.33203125" style="0" customWidth="1"/>
    <col min="25" max="25" width="4.83203125" style="0" customWidth="1"/>
    <col min="26" max="26" width="6.83203125" style="0" customWidth="1"/>
    <col min="27" max="27" width="4.83203125" style="0" customWidth="1"/>
    <col min="28" max="28" width="7.16015625" style="0" customWidth="1"/>
    <col min="29" max="29" width="5" style="0" customWidth="1"/>
    <col min="30" max="30" width="7.16015625" style="0" customWidth="1"/>
    <col min="31" max="31" width="6.5" style="0" customWidth="1"/>
    <col min="32" max="32" width="8.16015625" style="0" customWidth="1"/>
    <col min="34" max="34" width="11.33203125" style="0" bestFit="1" customWidth="1"/>
  </cols>
  <sheetData>
    <row r="1" spans="1:17" ht="15" customHeight="1">
      <c r="A1" t="s">
        <v>213</v>
      </c>
      <c r="O1" s="24"/>
      <c r="P1" s="24"/>
      <c r="Q1" s="1"/>
    </row>
    <row r="2" spans="1:17" ht="15" customHeight="1">
      <c r="A2" s="1" t="s">
        <v>0</v>
      </c>
      <c r="O2" s="24"/>
      <c r="P2" s="24"/>
      <c r="Q2" s="25"/>
    </row>
    <row r="3" spans="4:34" ht="15" customHeight="1">
      <c r="D3" s="25" t="s">
        <v>256</v>
      </c>
      <c r="N3" t="s">
        <v>3</v>
      </c>
      <c r="O3" s="24" t="s">
        <v>15</v>
      </c>
      <c r="P3" s="24"/>
      <c r="Q3" s="25" t="s">
        <v>2</v>
      </c>
      <c r="W3" s="25" t="s">
        <v>257</v>
      </c>
      <c r="AG3" t="s">
        <v>3</v>
      </c>
      <c r="AH3" s="24" t="s">
        <v>15</v>
      </c>
    </row>
    <row r="4" spans="3:34" ht="15" customHeight="1" thickBot="1">
      <c r="C4" s="1" t="s">
        <v>4</v>
      </c>
      <c r="L4" s="3" t="s">
        <v>5</v>
      </c>
      <c r="M4" s="4" t="s">
        <v>6</v>
      </c>
      <c r="N4" s="4" t="s">
        <v>7</v>
      </c>
      <c r="O4" s="24" t="s">
        <v>89</v>
      </c>
      <c r="P4" s="24"/>
      <c r="Q4" s="4" t="s">
        <v>211</v>
      </c>
      <c r="R4" s="4"/>
      <c r="V4" s="1" t="s">
        <v>4</v>
      </c>
      <c r="AE4" s="3" t="s">
        <v>5</v>
      </c>
      <c r="AF4" s="4" t="s">
        <v>6</v>
      </c>
      <c r="AG4" s="4" t="s">
        <v>7</v>
      </c>
      <c r="AH4" s="24" t="s">
        <v>89</v>
      </c>
    </row>
    <row r="5" spans="1:33" ht="15" customHeight="1">
      <c r="A5" s="2"/>
      <c r="B5" s="7" t="s">
        <v>9</v>
      </c>
      <c r="C5" s="7" t="s">
        <v>10</v>
      </c>
      <c r="D5" s="7" t="s">
        <v>11</v>
      </c>
      <c r="E5" s="7" t="s">
        <v>10</v>
      </c>
      <c r="F5" s="7" t="s">
        <v>12</v>
      </c>
      <c r="G5" s="7" t="s">
        <v>10</v>
      </c>
      <c r="H5" s="7" t="s">
        <v>13</v>
      </c>
      <c r="I5" s="7" t="s">
        <v>10</v>
      </c>
      <c r="J5" s="7" t="s">
        <v>14</v>
      </c>
      <c r="K5" s="7" t="s">
        <v>10</v>
      </c>
      <c r="L5" s="7" t="s">
        <v>15</v>
      </c>
      <c r="M5" s="7" t="s">
        <v>10</v>
      </c>
      <c r="N5" s="10" t="s">
        <v>16</v>
      </c>
      <c r="O5" s="24"/>
      <c r="P5" s="24"/>
      <c r="Q5" s="7"/>
      <c r="R5" s="7" t="s">
        <v>10</v>
      </c>
      <c r="T5" s="2"/>
      <c r="U5" s="7" t="s">
        <v>9</v>
      </c>
      <c r="V5" s="7" t="s">
        <v>10</v>
      </c>
      <c r="W5" s="7" t="s">
        <v>11</v>
      </c>
      <c r="X5" s="7" t="s">
        <v>10</v>
      </c>
      <c r="Y5" s="7" t="s">
        <v>12</v>
      </c>
      <c r="Z5" s="7" t="s">
        <v>10</v>
      </c>
      <c r="AA5" s="7" t="s">
        <v>13</v>
      </c>
      <c r="AB5" s="7" t="s">
        <v>10</v>
      </c>
      <c r="AC5" s="7" t="s">
        <v>14</v>
      </c>
      <c r="AD5" s="7" t="s">
        <v>10</v>
      </c>
      <c r="AE5" s="7" t="s">
        <v>15</v>
      </c>
      <c r="AF5" s="7" t="s">
        <v>10</v>
      </c>
      <c r="AG5" s="10" t="s">
        <v>16</v>
      </c>
    </row>
    <row r="6" spans="2:32" ht="12.7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O6" s="24"/>
      <c r="P6" s="24"/>
      <c r="U6" s="5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20" ht="12.75" customHeight="1">
      <c r="A7" t="s">
        <v>90</v>
      </c>
      <c r="O7" s="24"/>
      <c r="P7" s="24"/>
      <c r="T7" s="129" t="s">
        <v>91</v>
      </c>
    </row>
    <row r="8" spans="15:16" ht="12.75" customHeight="1">
      <c r="O8" s="24"/>
      <c r="P8" s="24"/>
    </row>
    <row r="9" spans="2:33" ht="12" customHeight="1">
      <c r="B9" s="80"/>
      <c r="C9" s="80"/>
      <c r="D9" s="80"/>
      <c r="E9" s="80"/>
      <c r="F9" s="80"/>
      <c r="G9" s="80"/>
      <c r="H9" s="80"/>
      <c r="I9" s="80"/>
      <c r="J9" s="80"/>
      <c r="K9" s="80"/>
      <c r="P9" s="24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</row>
    <row r="10" spans="1:33" ht="14.25" customHeight="1">
      <c r="A10" s="14" t="s">
        <v>92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O10" s="24"/>
      <c r="P10" s="24"/>
      <c r="T10" s="14" t="s">
        <v>92</v>
      </c>
      <c r="AE10" s="80"/>
      <c r="AF10" s="80"/>
      <c r="AG10" s="80"/>
    </row>
    <row r="11" spans="1:34" ht="16.5" customHeight="1">
      <c r="A11" t="s">
        <v>93</v>
      </c>
      <c r="B11" s="118">
        <v>1</v>
      </c>
      <c r="C11" s="80">
        <v>14</v>
      </c>
      <c r="D11" s="123">
        <v>1</v>
      </c>
      <c r="E11" s="123">
        <v>33</v>
      </c>
      <c r="F11" s="123">
        <v>1</v>
      </c>
      <c r="G11" s="123">
        <v>22</v>
      </c>
      <c r="H11" s="123"/>
      <c r="I11" s="80"/>
      <c r="J11" s="118">
        <v>1</v>
      </c>
      <c r="K11" s="80">
        <v>16</v>
      </c>
      <c r="L11" s="18">
        <f>SUM(B11+D11+F11+H11+J11)</f>
        <v>4</v>
      </c>
      <c r="M11" s="19">
        <f>SUM(C11+E11+G11+I11+K11)</f>
        <v>85</v>
      </c>
      <c r="N11" s="15">
        <f>SUM(L11+L12+L15)</f>
        <v>6</v>
      </c>
      <c r="O11" s="2" t="s">
        <v>228</v>
      </c>
      <c r="P11" s="24"/>
      <c r="R11" s="24">
        <v>14</v>
      </c>
      <c r="S11" s="24"/>
      <c r="T11" t="s">
        <v>93</v>
      </c>
      <c r="U11" s="80">
        <v>1</v>
      </c>
      <c r="V11" s="80">
        <v>24</v>
      </c>
      <c r="W11" s="123">
        <v>1</v>
      </c>
      <c r="X11" s="123">
        <v>27</v>
      </c>
      <c r="Y11" s="123">
        <v>1</v>
      </c>
      <c r="Z11" s="123">
        <v>13</v>
      </c>
      <c r="AA11" s="123"/>
      <c r="AB11" s="80"/>
      <c r="AC11" s="80">
        <v>1</v>
      </c>
      <c r="AD11" s="80">
        <v>15</v>
      </c>
      <c r="AE11" s="83">
        <f>SUM(U12+W12+Y12+AA12+AC12)</f>
        <v>2</v>
      </c>
      <c r="AF11" s="84">
        <f>SUM(V12+X12+Z12+AB12+AD12)</f>
        <v>22</v>
      </c>
      <c r="AG11" s="85">
        <f>SUM(AE11+AE12)</f>
        <v>4</v>
      </c>
      <c r="AH11" s="24" t="s">
        <v>228</v>
      </c>
    </row>
    <row r="12" spans="1:33" ht="15.75" customHeight="1">
      <c r="A12" t="s">
        <v>94</v>
      </c>
      <c r="B12" s="80"/>
      <c r="C12" s="80"/>
      <c r="D12" s="80"/>
      <c r="E12" s="80"/>
      <c r="F12" s="118"/>
      <c r="G12" s="80"/>
      <c r="H12" s="123">
        <v>1</v>
      </c>
      <c r="I12" s="80">
        <v>15</v>
      </c>
      <c r="J12" s="118">
        <v>1</v>
      </c>
      <c r="K12" s="80">
        <v>8</v>
      </c>
      <c r="L12" s="22">
        <f>SUM(B12+D12+F12+H12+J12)</f>
        <v>2</v>
      </c>
      <c r="M12" s="23">
        <f>SUM(C12+E12+G12+I12+K12)</f>
        <v>23</v>
      </c>
      <c r="N12" s="16">
        <f>SUM(M11+M12+M15)</f>
        <v>108</v>
      </c>
      <c r="P12" s="24"/>
      <c r="R12" s="24"/>
      <c r="T12" t="s">
        <v>94</v>
      </c>
      <c r="U12" s="118"/>
      <c r="V12" s="80"/>
      <c r="W12" s="123"/>
      <c r="X12" s="123"/>
      <c r="Y12" s="123"/>
      <c r="Z12" s="123"/>
      <c r="AA12" s="123">
        <v>1</v>
      </c>
      <c r="AB12" s="80">
        <v>14</v>
      </c>
      <c r="AC12" s="118">
        <v>1</v>
      </c>
      <c r="AD12" s="80">
        <v>8</v>
      </c>
      <c r="AE12" s="81">
        <f>SUM(U12+W12+Y12+AA12+AC12)</f>
        <v>2</v>
      </c>
      <c r="AF12" s="82">
        <f>SUM(V12+X12+Z12+AB12+AD12)</f>
        <v>22</v>
      </c>
      <c r="AG12" s="88">
        <f>SUM(AF11+AF12)</f>
        <v>44</v>
      </c>
    </row>
    <row r="13" spans="1:33" ht="19.5" customHeight="1">
      <c r="A13" s="25" t="s">
        <v>95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53"/>
      <c r="M13" s="53"/>
      <c r="N13" s="53"/>
      <c r="P13" s="24"/>
      <c r="R13" s="24"/>
      <c r="U13" s="80"/>
      <c r="V13" s="80"/>
      <c r="W13" s="80"/>
      <c r="X13" s="80"/>
      <c r="Y13" s="80"/>
      <c r="Z13" s="80"/>
      <c r="AA13" s="80"/>
      <c r="AB13" s="80"/>
      <c r="AC13" s="80"/>
      <c r="AD13" s="91"/>
      <c r="AE13" s="147"/>
      <c r="AF13" s="147"/>
      <c r="AG13" s="91"/>
    </row>
    <row r="14" spans="1:33" ht="19.5" customHeight="1">
      <c r="A14" s="15" t="s">
        <v>96</v>
      </c>
      <c r="B14" s="118">
        <v>1</v>
      </c>
      <c r="C14" s="80">
        <v>14</v>
      </c>
      <c r="D14" s="80">
        <v>1</v>
      </c>
      <c r="E14" s="80">
        <v>24</v>
      </c>
      <c r="F14" s="80">
        <v>1</v>
      </c>
      <c r="G14" s="80">
        <v>16</v>
      </c>
      <c r="H14" s="118">
        <v>1</v>
      </c>
      <c r="I14" s="80">
        <v>21</v>
      </c>
      <c r="J14" s="80">
        <v>1</v>
      </c>
      <c r="K14" s="80">
        <v>15</v>
      </c>
      <c r="L14" s="12">
        <f>SUM(B14+D14+F14+H14+J14)</f>
        <v>5</v>
      </c>
      <c r="M14" s="13">
        <f>SUM(C14+E14+G14+I14+K14)</f>
        <v>90</v>
      </c>
      <c r="P14" s="24"/>
      <c r="R14" s="24">
        <v>13</v>
      </c>
      <c r="T14" s="14" t="s">
        <v>96</v>
      </c>
      <c r="U14" s="118">
        <v>1</v>
      </c>
      <c r="V14" s="80">
        <v>17</v>
      </c>
      <c r="W14" s="80">
        <v>1</v>
      </c>
      <c r="X14" s="80">
        <v>22</v>
      </c>
      <c r="Y14" s="80">
        <v>1</v>
      </c>
      <c r="Z14" s="80">
        <v>18</v>
      </c>
      <c r="AA14" s="118">
        <v>1</v>
      </c>
      <c r="AB14" s="80">
        <v>15</v>
      </c>
      <c r="AC14" s="80">
        <v>1</v>
      </c>
      <c r="AD14" s="80">
        <v>12</v>
      </c>
      <c r="AE14" s="86">
        <f>SUM(U14+W14+Y14+AA14+AC14)</f>
        <v>5</v>
      </c>
      <c r="AF14" s="87">
        <f>SUM(V14+X14+Z14+AB14+AD14)</f>
        <v>84</v>
      </c>
      <c r="AG14" t="s">
        <v>97</v>
      </c>
    </row>
    <row r="15" spans="1:33" ht="20.25" customHeight="1">
      <c r="A15" s="143" t="s">
        <v>247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P15" s="24"/>
      <c r="R15" s="24"/>
      <c r="T15" s="142" t="s">
        <v>246</v>
      </c>
      <c r="U15" s="80"/>
      <c r="V15" s="80">
        <v>21</v>
      </c>
      <c r="W15" s="80"/>
      <c r="X15" s="80"/>
      <c r="Y15" s="80"/>
      <c r="Z15" s="80"/>
      <c r="AA15" s="80"/>
      <c r="AB15" s="80"/>
      <c r="AC15" s="80"/>
      <c r="AD15" s="80"/>
      <c r="AE15" s="81">
        <f>SUM(U15+W15+Y15+AA15+AC15)</f>
        <v>0</v>
      </c>
      <c r="AF15" s="82">
        <f>SUM(V15+X15+Z15+AB15+AD15)</f>
        <v>21</v>
      </c>
      <c r="AG15" s="80"/>
    </row>
    <row r="16" spans="2:33" ht="13.5" customHeight="1">
      <c r="B16" s="80"/>
      <c r="C16" s="80"/>
      <c r="D16" s="80"/>
      <c r="E16" s="80"/>
      <c r="F16" s="80"/>
      <c r="G16" s="80"/>
      <c r="H16" s="80"/>
      <c r="I16" s="80"/>
      <c r="J16" s="80"/>
      <c r="K16" s="80"/>
      <c r="P16" s="24"/>
      <c r="R16" s="24"/>
      <c r="T16" s="138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</row>
    <row r="17" spans="2:33" ht="13.5" customHeight="1">
      <c r="B17" s="80"/>
      <c r="C17" s="80"/>
      <c r="D17" s="80"/>
      <c r="E17" s="80"/>
      <c r="F17" s="80"/>
      <c r="G17" s="80"/>
      <c r="H17" s="80"/>
      <c r="I17" s="80"/>
      <c r="J17" s="80"/>
      <c r="K17" s="80"/>
      <c r="P17" s="24"/>
      <c r="R17" s="24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</row>
    <row r="18" spans="1:33" ht="13.5" customHeight="1">
      <c r="A18" s="14" t="s">
        <v>98</v>
      </c>
      <c r="B18" s="80">
        <v>1</v>
      </c>
      <c r="C18" s="80">
        <v>19</v>
      </c>
      <c r="D18" s="80">
        <v>1</v>
      </c>
      <c r="E18" s="80">
        <v>29</v>
      </c>
      <c r="F18" s="80">
        <v>1</v>
      </c>
      <c r="G18" s="80">
        <v>11</v>
      </c>
      <c r="H18" s="118">
        <v>1</v>
      </c>
      <c r="I18" s="80">
        <v>17</v>
      </c>
      <c r="J18" s="80">
        <v>1</v>
      </c>
      <c r="K18" s="80">
        <v>11</v>
      </c>
      <c r="L18" s="12">
        <f>SUM(B18+D18+F18+H18+J18)</f>
        <v>5</v>
      </c>
      <c r="M18" s="13">
        <f>SUM(C18+E18+G18+I18+K18)</f>
        <v>87</v>
      </c>
      <c r="N18" t="s">
        <v>97</v>
      </c>
      <c r="P18" s="24"/>
      <c r="R18" s="24">
        <v>18</v>
      </c>
      <c r="T18" s="14" t="s">
        <v>98</v>
      </c>
      <c r="U18" s="80">
        <v>1</v>
      </c>
      <c r="V18" s="80">
        <v>25</v>
      </c>
      <c r="W18" s="80">
        <v>1</v>
      </c>
      <c r="X18" s="80">
        <v>19</v>
      </c>
      <c r="Y18" s="80">
        <v>1</v>
      </c>
      <c r="Z18" s="80">
        <v>12</v>
      </c>
      <c r="AA18" s="118">
        <v>1</v>
      </c>
      <c r="AB18" s="80">
        <v>15</v>
      </c>
      <c r="AC18" s="80">
        <v>1</v>
      </c>
      <c r="AD18" s="80">
        <v>10</v>
      </c>
      <c r="AE18" s="101">
        <f>SUM(U18+W18+Y18+AA18+AC18)</f>
        <v>5</v>
      </c>
      <c r="AF18" s="101">
        <f>SUM(V18+X18+Z18+AB18+AD18)</f>
        <v>81</v>
      </c>
      <c r="AG18" t="s">
        <v>97</v>
      </c>
    </row>
    <row r="19" spans="1:33" ht="13.5" customHeight="1">
      <c r="A19" t="s">
        <v>99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P19" s="24"/>
      <c r="R19" s="24"/>
      <c r="T19" s="127" t="s">
        <v>99</v>
      </c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</row>
    <row r="20" spans="2:33" ht="13.5" customHeight="1">
      <c r="B20" s="80"/>
      <c r="C20" s="80"/>
      <c r="D20" s="80"/>
      <c r="E20" s="80"/>
      <c r="F20" s="80"/>
      <c r="G20" s="80"/>
      <c r="H20" s="80"/>
      <c r="I20" s="80"/>
      <c r="J20" s="80"/>
      <c r="K20" s="80"/>
      <c r="P20" s="24"/>
      <c r="R20" s="24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</row>
    <row r="21" spans="1:33" ht="13.5" customHeight="1">
      <c r="A21" s="141" t="s">
        <v>102</v>
      </c>
      <c r="B21" s="118"/>
      <c r="C21" s="80">
        <v>8</v>
      </c>
      <c r="D21" s="80">
        <v>1</v>
      </c>
      <c r="E21" s="80">
        <v>24</v>
      </c>
      <c r="F21" s="80">
        <v>1</v>
      </c>
      <c r="G21" s="80">
        <v>14</v>
      </c>
      <c r="H21" s="123">
        <v>1</v>
      </c>
      <c r="I21" s="80">
        <v>8</v>
      </c>
      <c r="J21" s="80">
        <v>1</v>
      </c>
      <c r="K21" s="80">
        <v>10</v>
      </c>
      <c r="L21" s="12">
        <f>SUM(B21+D21+F21+H21+J21)</f>
        <v>4</v>
      </c>
      <c r="M21" s="13">
        <f>SUM(C21+E21+G21+I21+K21)</f>
        <v>64</v>
      </c>
      <c r="N21" s="53" t="s">
        <v>101</v>
      </c>
      <c r="P21" s="24"/>
      <c r="R21" s="24">
        <v>8</v>
      </c>
      <c r="T21" s="14" t="s">
        <v>100</v>
      </c>
      <c r="U21" s="118"/>
      <c r="V21" s="80">
        <v>13</v>
      </c>
      <c r="W21" s="80">
        <v>1</v>
      </c>
      <c r="X21" s="80">
        <v>18</v>
      </c>
      <c r="Y21" s="80">
        <v>1</v>
      </c>
      <c r="Z21" s="80">
        <v>11</v>
      </c>
      <c r="AA21" s="123">
        <v>1</v>
      </c>
      <c r="AB21" s="80">
        <v>12</v>
      </c>
      <c r="AC21" s="80">
        <v>1</v>
      </c>
      <c r="AD21" s="80">
        <v>6</v>
      </c>
      <c r="AE21" s="81">
        <f>SUM(U21+W21+Y21+AA21+AC21)</f>
        <v>4</v>
      </c>
      <c r="AF21" s="82">
        <f>SUM(V21+X21+Z21+AB21+AD21)</f>
        <v>60</v>
      </c>
      <c r="AG21" s="53" t="s">
        <v>101</v>
      </c>
    </row>
    <row r="22" spans="1:33" ht="13.5" customHeight="1">
      <c r="A22" s="14" t="s">
        <v>249</v>
      </c>
      <c r="B22" s="80">
        <v>2</v>
      </c>
      <c r="C22" s="80">
        <v>39</v>
      </c>
      <c r="D22" s="80"/>
      <c r="E22" s="80"/>
      <c r="F22" s="80"/>
      <c r="G22" s="80"/>
      <c r="H22" s="80"/>
      <c r="I22" s="80"/>
      <c r="J22" s="80"/>
      <c r="K22" s="80"/>
      <c r="P22" s="24"/>
      <c r="R22" s="24">
        <v>39</v>
      </c>
      <c r="T22" s="141" t="s">
        <v>245</v>
      </c>
      <c r="U22" s="80">
        <v>2</v>
      </c>
      <c r="V22" s="80">
        <v>39</v>
      </c>
      <c r="W22" s="80"/>
      <c r="X22" s="80"/>
      <c r="Y22" s="80"/>
      <c r="Z22" s="80"/>
      <c r="AA22" s="80"/>
      <c r="AB22" s="80"/>
      <c r="AC22" s="80"/>
      <c r="AD22" s="80"/>
      <c r="AE22" s="81">
        <f>SUM(U22+W22+Y22+AA22+AC22)</f>
        <v>2</v>
      </c>
      <c r="AF22" s="82">
        <f>SUM(V22+X22+Z22+AB22+AD22)</f>
        <v>39</v>
      </c>
      <c r="AG22" s="53" t="s">
        <v>101</v>
      </c>
    </row>
    <row r="23" spans="1:33" ht="13.5" customHeight="1">
      <c r="A23" s="125"/>
      <c r="B23" s="80"/>
      <c r="C23" s="80"/>
      <c r="D23" s="80"/>
      <c r="E23" s="80"/>
      <c r="F23" s="80"/>
      <c r="G23" s="80"/>
      <c r="H23" s="80"/>
      <c r="I23" s="80"/>
      <c r="J23" s="80"/>
      <c r="K23" s="80"/>
      <c r="P23" s="24"/>
      <c r="R23" s="24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</row>
    <row r="24" spans="2:33" ht="13.5" customHeight="1">
      <c r="B24" s="80"/>
      <c r="C24" s="80"/>
      <c r="D24" s="80"/>
      <c r="E24" s="80"/>
      <c r="F24" s="80"/>
      <c r="G24" s="80"/>
      <c r="H24" s="80"/>
      <c r="I24" s="80"/>
      <c r="J24" s="80"/>
      <c r="K24" s="80"/>
      <c r="P24" s="24"/>
      <c r="R24" s="24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</row>
    <row r="25" spans="1:33" ht="13.5" customHeight="1">
      <c r="A25" s="14" t="s">
        <v>103</v>
      </c>
      <c r="B25" s="80"/>
      <c r="C25" s="80">
        <v>10</v>
      </c>
      <c r="D25" s="80">
        <v>1</v>
      </c>
      <c r="E25" s="80">
        <v>20</v>
      </c>
      <c r="F25" s="80">
        <v>1</v>
      </c>
      <c r="G25" s="80">
        <v>11</v>
      </c>
      <c r="H25" s="80">
        <v>1</v>
      </c>
      <c r="I25" s="80">
        <v>20</v>
      </c>
      <c r="J25" s="80"/>
      <c r="K25" s="80"/>
      <c r="L25" s="12">
        <f>B25+D25+F25+H25+J25</f>
        <v>3</v>
      </c>
      <c r="M25" s="13">
        <f>C25+E25+G25+I25+K25</f>
        <v>61</v>
      </c>
      <c r="N25" s="53" t="s">
        <v>101</v>
      </c>
      <c r="P25" s="24"/>
      <c r="R25" s="24">
        <v>10</v>
      </c>
      <c r="T25" s="14" t="s">
        <v>103</v>
      </c>
      <c r="U25" s="80"/>
      <c r="V25" s="80">
        <v>17</v>
      </c>
      <c r="W25" s="80">
        <v>1</v>
      </c>
      <c r="X25" s="80">
        <v>17</v>
      </c>
      <c r="Y25" s="80">
        <v>1</v>
      </c>
      <c r="Z25" s="80">
        <v>10</v>
      </c>
      <c r="AA25" s="80">
        <v>1</v>
      </c>
      <c r="AB25" s="80">
        <v>18</v>
      </c>
      <c r="AC25" s="80"/>
      <c r="AD25" s="80"/>
      <c r="AE25" s="81">
        <f>U25+W25+Y25+AA25+AC25</f>
        <v>3</v>
      </c>
      <c r="AF25" s="82">
        <f>V25+X25+Z25+AB25+AD25</f>
        <v>62</v>
      </c>
      <c r="AG25" s="53" t="s">
        <v>101</v>
      </c>
    </row>
    <row r="26" spans="1:33" ht="13.5" customHeight="1">
      <c r="A26" s="125" t="s">
        <v>104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P26" s="24"/>
      <c r="R26" s="24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</row>
    <row r="27" spans="2:33" ht="13.5" customHeight="1">
      <c r="B27" s="80"/>
      <c r="C27" s="80"/>
      <c r="D27" s="80"/>
      <c r="E27" s="80"/>
      <c r="F27" s="80"/>
      <c r="G27" s="80"/>
      <c r="H27" s="80"/>
      <c r="I27" s="80"/>
      <c r="J27" s="80"/>
      <c r="K27" s="80"/>
      <c r="P27" s="24"/>
      <c r="R27" s="24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</row>
    <row r="28" spans="2:33" ht="12.75" customHeight="1">
      <c r="B28" s="80"/>
      <c r="C28" s="80"/>
      <c r="D28" s="80"/>
      <c r="E28" s="80"/>
      <c r="F28" s="80"/>
      <c r="G28" s="80"/>
      <c r="H28" s="80"/>
      <c r="I28" s="80"/>
      <c r="J28" s="80"/>
      <c r="K28" s="80"/>
      <c r="P28" s="24"/>
      <c r="R28" s="24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</row>
    <row r="29" spans="1:33" ht="12.75" customHeight="1">
      <c r="A29" s="14" t="s">
        <v>105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P29" s="24"/>
      <c r="R29" s="24"/>
      <c r="T29" s="14" t="s">
        <v>105</v>
      </c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</row>
    <row r="30" spans="1:34" ht="19.5" customHeight="1">
      <c r="A30" t="s">
        <v>106</v>
      </c>
      <c r="B30" s="123"/>
      <c r="C30" s="80"/>
      <c r="D30" s="80">
        <v>1</v>
      </c>
      <c r="E30" s="80">
        <v>14</v>
      </c>
      <c r="F30" s="118">
        <v>1</v>
      </c>
      <c r="G30" s="80">
        <v>26</v>
      </c>
      <c r="H30" s="123">
        <v>1</v>
      </c>
      <c r="I30" s="80">
        <v>14</v>
      </c>
      <c r="J30" s="80">
        <v>1</v>
      </c>
      <c r="K30" s="80">
        <v>12</v>
      </c>
      <c r="L30" s="18">
        <f aca="true" t="shared" si="0" ref="L30:M34">SUM(B30+D30+F30+H30+J30)</f>
        <v>4</v>
      </c>
      <c r="M30" s="19">
        <f t="shared" si="0"/>
        <v>66</v>
      </c>
      <c r="N30" s="15">
        <f>SUM(L30+L31+L32+L33+L34)</f>
        <v>16</v>
      </c>
      <c r="P30" s="24"/>
      <c r="R30" s="24"/>
      <c r="S30" s="24"/>
      <c r="T30" t="s">
        <v>106</v>
      </c>
      <c r="U30" s="123"/>
      <c r="V30" s="80"/>
      <c r="W30" s="80"/>
      <c r="X30" s="80"/>
      <c r="Y30" s="118">
        <v>1</v>
      </c>
      <c r="Z30" s="80">
        <v>15</v>
      </c>
      <c r="AA30" s="123">
        <v>1</v>
      </c>
      <c r="AB30" s="80">
        <v>11</v>
      </c>
      <c r="AC30" s="80">
        <v>1</v>
      </c>
      <c r="AD30" s="80">
        <v>8</v>
      </c>
      <c r="AE30" s="83">
        <f aca="true" t="shared" si="1" ref="AE30:AF34">SUM(U30+W30+Y30+AA30+AC30)</f>
        <v>3</v>
      </c>
      <c r="AF30" s="84">
        <f t="shared" si="1"/>
        <v>34</v>
      </c>
      <c r="AG30" s="85">
        <f>SUM(AE30+AE31+AE32+AE33+AE34)</f>
        <v>14</v>
      </c>
      <c r="AH30" t="s">
        <v>274</v>
      </c>
    </row>
    <row r="31" spans="1:34" ht="19.5" customHeight="1">
      <c r="A31" t="s">
        <v>107</v>
      </c>
      <c r="B31" s="80">
        <v>1</v>
      </c>
      <c r="C31" s="80">
        <v>15</v>
      </c>
      <c r="D31" s="80">
        <v>1</v>
      </c>
      <c r="E31" s="80">
        <v>22</v>
      </c>
      <c r="F31" s="80">
        <v>1</v>
      </c>
      <c r="G31" s="80">
        <v>18</v>
      </c>
      <c r="H31" s="80">
        <v>1</v>
      </c>
      <c r="I31" s="80">
        <v>32</v>
      </c>
      <c r="J31" s="80">
        <v>1</v>
      </c>
      <c r="K31" s="80">
        <v>23</v>
      </c>
      <c r="L31" s="20">
        <f t="shared" si="0"/>
        <v>5</v>
      </c>
      <c r="M31" s="21">
        <f t="shared" si="0"/>
        <v>110</v>
      </c>
      <c r="N31" s="16">
        <f>SUM(M30+M31+M32+M33+M34)</f>
        <v>284</v>
      </c>
      <c r="O31" t="s">
        <v>225</v>
      </c>
      <c r="P31" s="24"/>
      <c r="R31" s="24"/>
      <c r="T31" t="s">
        <v>107</v>
      </c>
      <c r="U31" s="80">
        <v>1</v>
      </c>
      <c r="V31" s="80">
        <v>15</v>
      </c>
      <c r="W31" s="80">
        <v>1</v>
      </c>
      <c r="X31" s="80">
        <v>15</v>
      </c>
      <c r="Y31" s="80">
        <v>1</v>
      </c>
      <c r="Z31" s="80">
        <v>15</v>
      </c>
      <c r="AA31" s="80">
        <v>1</v>
      </c>
      <c r="AB31" s="80">
        <v>33</v>
      </c>
      <c r="AC31" s="80">
        <v>1</v>
      </c>
      <c r="AD31" s="80">
        <v>18</v>
      </c>
      <c r="AE31" s="89">
        <f t="shared" si="1"/>
        <v>5</v>
      </c>
      <c r="AF31" s="90">
        <f t="shared" si="1"/>
        <v>96</v>
      </c>
      <c r="AG31" s="88">
        <f>SUM(AF30+AF31+AF32+AF33+AF34)</f>
        <v>188</v>
      </c>
      <c r="AH31" t="s">
        <v>275</v>
      </c>
    </row>
    <row r="32" spans="1:32" ht="19.5" customHeight="1">
      <c r="A32" t="s">
        <v>108</v>
      </c>
      <c r="B32" s="80">
        <v>1</v>
      </c>
      <c r="C32" s="80">
        <v>15</v>
      </c>
      <c r="D32" s="80">
        <v>1</v>
      </c>
      <c r="E32" s="80">
        <v>18</v>
      </c>
      <c r="F32" s="80"/>
      <c r="G32" s="80"/>
      <c r="H32" s="118"/>
      <c r="I32" s="80"/>
      <c r="J32" s="118"/>
      <c r="K32" s="80"/>
      <c r="L32" s="20">
        <f t="shared" si="0"/>
        <v>2</v>
      </c>
      <c r="M32" s="21">
        <f t="shared" si="0"/>
        <v>33</v>
      </c>
      <c r="P32" s="24"/>
      <c r="R32" s="24">
        <v>30</v>
      </c>
      <c r="T32" t="s">
        <v>108</v>
      </c>
      <c r="U32" s="80">
        <v>1</v>
      </c>
      <c r="V32" s="80">
        <v>11</v>
      </c>
      <c r="W32" s="80">
        <v>1</v>
      </c>
      <c r="X32" s="80">
        <v>13</v>
      </c>
      <c r="Y32" s="80"/>
      <c r="Z32" s="80"/>
      <c r="AA32" s="118"/>
      <c r="AB32" s="80"/>
      <c r="AC32" s="118"/>
      <c r="AD32" s="80"/>
      <c r="AE32" s="89">
        <f t="shared" si="1"/>
        <v>2</v>
      </c>
      <c r="AF32" s="90">
        <f t="shared" si="1"/>
        <v>24</v>
      </c>
    </row>
    <row r="33" spans="1:34" ht="15" customHeight="1">
      <c r="A33" t="s">
        <v>109</v>
      </c>
      <c r="B33" s="80"/>
      <c r="C33" s="80"/>
      <c r="D33" s="80">
        <v>1</v>
      </c>
      <c r="E33" s="80">
        <v>18</v>
      </c>
      <c r="F33" s="118">
        <v>1</v>
      </c>
      <c r="G33" s="80">
        <v>21</v>
      </c>
      <c r="H33" s="123">
        <v>1</v>
      </c>
      <c r="I33" s="80">
        <v>10</v>
      </c>
      <c r="J33" s="118">
        <v>1</v>
      </c>
      <c r="K33" s="80">
        <v>11</v>
      </c>
      <c r="L33" s="20">
        <f t="shared" si="0"/>
        <v>4</v>
      </c>
      <c r="M33" s="21">
        <f t="shared" si="0"/>
        <v>60</v>
      </c>
      <c r="O33" t="s">
        <v>224</v>
      </c>
      <c r="P33" s="24"/>
      <c r="R33" s="24"/>
      <c r="T33" t="s">
        <v>109</v>
      </c>
      <c r="U33" s="80"/>
      <c r="V33" s="80"/>
      <c r="W33" s="80"/>
      <c r="X33" s="80"/>
      <c r="Y33" s="118">
        <v>1</v>
      </c>
      <c r="Z33" s="80">
        <v>10</v>
      </c>
      <c r="AA33" s="123">
        <v>1</v>
      </c>
      <c r="AB33" s="80">
        <v>10</v>
      </c>
      <c r="AC33" s="118">
        <v>1</v>
      </c>
      <c r="AD33" s="80">
        <v>5</v>
      </c>
      <c r="AE33" s="89">
        <f t="shared" si="1"/>
        <v>3</v>
      </c>
      <c r="AF33" s="90">
        <f t="shared" si="1"/>
        <v>25</v>
      </c>
      <c r="AH33" t="s">
        <v>276</v>
      </c>
    </row>
    <row r="34" spans="1:32" ht="14.25" customHeight="1">
      <c r="A34" t="s">
        <v>110</v>
      </c>
      <c r="B34" s="123"/>
      <c r="C34" s="80"/>
      <c r="D34" s="80"/>
      <c r="E34" s="80"/>
      <c r="F34" s="80"/>
      <c r="G34" s="80"/>
      <c r="H34" s="80"/>
      <c r="I34" s="80"/>
      <c r="J34" s="80">
        <v>1</v>
      </c>
      <c r="K34" s="80">
        <v>15</v>
      </c>
      <c r="L34" s="22">
        <f t="shared" si="0"/>
        <v>1</v>
      </c>
      <c r="M34" s="23">
        <f t="shared" si="0"/>
        <v>15</v>
      </c>
      <c r="P34" s="24"/>
      <c r="R34" s="24"/>
      <c r="T34" t="s">
        <v>110</v>
      </c>
      <c r="U34" s="123"/>
      <c r="V34" s="80"/>
      <c r="W34" s="80"/>
      <c r="X34" s="80"/>
      <c r="Y34" s="80"/>
      <c r="Z34" s="80"/>
      <c r="AA34" s="80"/>
      <c r="AB34" s="80"/>
      <c r="AC34" s="80">
        <v>1</v>
      </c>
      <c r="AD34" s="80">
        <v>9</v>
      </c>
      <c r="AE34" s="86">
        <f t="shared" si="1"/>
        <v>1</v>
      </c>
      <c r="AF34" s="87">
        <f t="shared" si="1"/>
        <v>9</v>
      </c>
    </row>
    <row r="35" spans="1:33" ht="12" customHeight="1">
      <c r="A35" s="127" t="s">
        <v>111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P35" s="24"/>
      <c r="R35" s="24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91"/>
      <c r="AF35" s="91"/>
      <c r="AG35" s="80"/>
    </row>
    <row r="36" spans="1:33" ht="12" customHeight="1">
      <c r="A36" t="s">
        <v>112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P36" s="24"/>
      <c r="R36" s="24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91"/>
      <c r="AF36" s="91"/>
      <c r="AG36" s="80"/>
    </row>
    <row r="37" ht="18.75" customHeight="1">
      <c r="R37" s="24"/>
    </row>
    <row r="38" spans="1:32" ht="19.5" customHeight="1">
      <c r="A38" s="53"/>
      <c r="B38" s="80"/>
      <c r="C38" s="80"/>
      <c r="D38" s="80"/>
      <c r="E38" s="80"/>
      <c r="F38" s="80"/>
      <c r="G38" s="80"/>
      <c r="H38" s="123"/>
      <c r="I38" s="80"/>
      <c r="J38" s="80"/>
      <c r="K38" s="80"/>
      <c r="P38" s="24"/>
      <c r="R38" s="24"/>
      <c r="T38" s="53"/>
      <c r="U38" s="80"/>
      <c r="V38" s="80"/>
      <c r="W38" s="80"/>
      <c r="X38" s="80"/>
      <c r="Y38" s="80"/>
      <c r="Z38" s="80"/>
      <c r="AA38" s="123"/>
      <c r="AB38" s="80"/>
      <c r="AC38" s="80"/>
      <c r="AD38" s="80"/>
      <c r="AE38" s="80"/>
      <c r="AF38" s="80"/>
    </row>
    <row r="39" ht="19.5" customHeight="1">
      <c r="R39" s="24"/>
    </row>
    <row r="40" spans="1:33" ht="19.5" customHeight="1">
      <c r="A40" s="53"/>
      <c r="B40" s="91"/>
      <c r="C40" s="80"/>
      <c r="D40" s="80"/>
      <c r="E40" s="80"/>
      <c r="F40" s="80"/>
      <c r="G40" s="80"/>
      <c r="H40" s="123"/>
      <c r="I40" s="80"/>
      <c r="J40" s="80"/>
      <c r="K40" s="80"/>
      <c r="L40" s="53"/>
      <c r="M40" s="53"/>
      <c r="N40" s="53"/>
      <c r="P40" s="24"/>
      <c r="R40" s="24"/>
      <c r="T40" s="53"/>
      <c r="U40" s="91"/>
      <c r="V40" s="80"/>
      <c r="W40" s="80"/>
      <c r="X40" s="80"/>
      <c r="Y40" s="80"/>
      <c r="Z40" s="80"/>
      <c r="AA40" s="123"/>
      <c r="AB40" s="80"/>
      <c r="AC40" s="80"/>
      <c r="AD40" s="80"/>
      <c r="AE40" s="91"/>
      <c r="AF40" s="91"/>
      <c r="AG40" s="53"/>
    </row>
    <row r="41" spans="1:33" ht="19.5" customHeight="1">
      <c r="A41" s="14" t="s">
        <v>113</v>
      </c>
      <c r="B41" s="80">
        <v>1</v>
      </c>
      <c r="C41" s="80">
        <v>22</v>
      </c>
      <c r="D41" s="80">
        <v>1</v>
      </c>
      <c r="E41" s="80">
        <v>26</v>
      </c>
      <c r="F41" s="80">
        <v>1</v>
      </c>
      <c r="G41" s="80">
        <v>16</v>
      </c>
      <c r="H41" s="123">
        <v>1</v>
      </c>
      <c r="I41" s="80">
        <v>18</v>
      </c>
      <c r="J41" s="80">
        <v>1</v>
      </c>
      <c r="K41" s="80">
        <v>10</v>
      </c>
      <c r="L41" s="12">
        <f>SUM(B41+D41+F41+H41+J41)</f>
        <v>5</v>
      </c>
      <c r="M41" s="13">
        <f>SUM(C41+E41+G41+I41+K41)</f>
        <v>92</v>
      </c>
      <c r="N41" s="53" t="s">
        <v>114</v>
      </c>
      <c r="P41" s="24"/>
      <c r="R41" s="24">
        <v>18</v>
      </c>
      <c r="T41" s="14" t="s">
        <v>113</v>
      </c>
      <c r="U41" s="80">
        <v>1</v>
      </c>
      <c r="V41" s="80">
        <v>34</v>
      </c>
      <c r="W41" s="80">
        <v>1</v>
      </c>
      <c r="X41" s="80">
        <v>19</v>
      </c>
      <c r="Y41" s="80">
        <v>1</v>
      </c>
      <c r="Z41" s="80">
        <v>15</v>
      </c>
      <c r="AA41" s="123">
        <v>1</v>
      </c>
      <c r="AB41" s="80">
        <v>16</v>
      </c>
      <c r="AC41" s="80">
        <v>1</v>
      </c>
      <c r="AD41" s="80">
        <v>10</v>
      </c>
      <c r="AE41" s="81">
        <f>SUM(U41+W41+Y41+AA41+AC41)</f>
        <v>5</v>
      </c>
      <c r="AF41" s="82">
        <f>SUM(V41+X41+Z41+AB41+AD41)</f>
        <v>94</v>
      </c>
      <c r="AG41" s="53" t="s">
        <v>114</v>
      </c>
    </row>
    <row r="42" spans="1:33" ht="19.5" customHeight="1">
      <c r="A42" t="s">
        <v>115</v>
      </c>
      <c r="L42" s="53"/>
      <c r="M42" s="53"/>
      <c r="N42" s="53"/>
      <c r="P42" s="24"/>
      <c r="R42" s="24"/>
      <c r="T42" s="53"/>
      <c r="AE42" s="91"/>
      <c r="AG42" s="80"/>
    </row>
    <row r="43" spans="1:33" ht="19.5" customHeight="1">
      <c r="A43" s="15" t="s">
        <v>116</v>
      </c>
      <c r="B43" s="80">
        <v>1</v>
      </c>
      <c r="C43" s="80">
        <v>15</v>
      </c>
      <c r="D43" s="80">
        <v>1</v>
      </c>
      <c r="E43" s="80">
        <v>17</v>
      </c>
      <c r="F43" s="80">
        <v>1</v>
      </c>
      <c r="G43" s="80">
        <v>9</v>
      </c>
      <c r="H43" s="123"/>
      <c r="I43" s="80"/>
      <c r="J43" s="80">
        <v>1</v>
      </c>
      <c r="K43" s="80">
        <v>10</v>
      </c>
      <c r="L43" s="12">
        <f>SUM(B43+D43+F43+H43+J43)</f>
        <v>4</v>
      </c>
      <c r="M43" s="13">
        <f>SUM(C43+E43+G43+I43+K43)</f>
        <v>51</v>
      </c>
      <c r="N43" s="115" t="s">
        <v>117</v>
      </c>
      <c r="P43" s="24"/>
      <c r="R43" s="24">
        <v>15</v>
      </c>
      <c r="T43" s="15" t="s">
        <v>116</v>
      </c>
      <c r="U43" s="80">
        <v>1</v>
      </c>
      <c r="V43" s="80">
        <v>16</v>
      </c>
      <c r="W43" s="80">
        <v>1</v>
      </c>
      <c r="X43" s="80">
        <v>13</v>
      </c>
      <c r="Y43" s="80">
        <v>1</v>
      </c>
      <c r="Z43" s="80">
        <v>8</v>
      </c>
      <c r="AA43" s="123"/>
      <c r="AB43" s="80"/>
      <c r="AC43" s="80">
        <v>1</v>
      </c>
      <c r="AD43" s="80">
        <v>9</v>
      </c>
      <c r="AE43" s="81">
        <f>SUM(U43+W43+Y43+AA43+AC43)</f>
        <v>4</v>
      </c>
      <c r="AF43" s="82">
        <f>SUM(V43+X43+Z43+AB43+AD43)</f>
        <v>46</v>
      </c>
      <c r="AG43" s="115" t="s">
        <v>117</v>
      </c>
    </row>
    <row r="44" spans="1:34" ht="19.5" customHeight="1">
      <c r="A44" s="16" t="s">
        <v>118</v>
      </c>
      <c r="B44" s="80">
        <v>1</v>
      </c>
      <c r="C44" s="80">
        <v>27</v>
      </c>
      <c r="D44" s="80">
        <v>1</v>
      </c>
      <c r="E44" s="80">
        <v>30</v>
      </c>
      <c r="F44" s="80">
        <v>2</v>
      </c>
      <c r="G44" s="80">
        <v>31</v>
      </c>
      <c r="H44" s="80">
        <v>1</v>
      </c>
      <c r="I44" s="80">
        <v>20</v>
      </c>
      <c r="J44" s="80">
        <v>1</v>
      </c>
      <c r="K44" s="80">
        <v>22</v>
      </c>
      <c r="L44" s="12">
        <f>SUM(B44+D44+F44+H44+J44)</f>
        <v>6</v>
      </c>
      <c r="M44" s="13">
        <f>SUM(C44+E44+G44+I44+K44)</f>
        <v>130</v>
      </c>
      <c r="N44" s="24" t="s">
        <v>197</v>
      </c>
      <c r="P44" s="24"/>
      <c r="R44" s="24">
        <v>27</v>
      </c>
      <c r="T44" s="16" t="s">
        <v>118</v>
      </c>
      <c r="U44" s="80">
        <v>2</v>
      </c>
      <c r="V44" s="80">
        <v>40</v>
      </c>
      <c r="W44" s="80">
        <v>1</v>
      </c>
      <c r="X44" s="80">
        <v>23</v>
      </c>
      <c r="Y44" s="80">
        <v>2</v>
      </c>
      <c r="Z44" s="80">
        <v>25</v>
      </c>
      <c r="AA44" s="80">
        <v>1</v>
      </c>
      <c r="AB44" s="80">
        <v>20</v>
      </c>
      <c r="AC44" s="80">
        <v>1</v>
      </c>
      <c r="AD44" s="80">
        <v>19</v>
      </c>
      <c r="AE44" s="81">
        <f>SUM(U44+W44+Y44+AA44+AC44)</f>
        <v>7</v>
      </c>
      <c r="AF44" s="82">
        <f>SUM(V44+X44+Z44+AB44+AD44)</f>
        <v>127</v>
      </c>
      <c r="AH44" s="139" t="s">
        <v>197</v>
      </c>
    </row>
    <row r="45" spans="1:33" ht="19.5" customHeight="1">
      <c r="A45" s="125" t="s">
        <v>119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53"/>
      <c r="M45" s="53"/>
      <c r="P45" s="24"/>
      <c r="R45" s="24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</row>
    <row r="46" spans="2:33" ht="9.75" customHeight="1">
      <c r="B46" s="80"/>
      <c r="C46" s="80"/>
      <c r="D46" s="80"/>
      <c r="E46" s="80"/>
      <c r="F46" s="80"/>
      <c r="G46" s="80"/>
      <c r="H46" s="80"/>
      <c r="I46" s="80"/>
      <c r="J46" s="80"/>
      <c r="K46" s="80"/>
      <c r="P46" s="24"/>
      <c r="R46" s="24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</row>
    <row r="47" ht="13.5" customHeight="1">
      <c r="R47" s="24"/>
    </row>
    <row r="48" ht="14.25" customHeight="1">
      <c r="R48" s="24"/>
    </row>
    <row r="49" spans="2:33" ht="9.75" customHeight="1">
      <c r="B49" s="80"/>
      <c r="C49" s="80"/>
      <c r="D49" s="80"/>
      <c r="E49" s="80"/>
      <c r="F49" s="80"/>
      <c r="G49" s="80"/>
      <c r="H49" s="80"/>
      <c r="I49" s="80"/>
      <c r="J49" s="80"/>
      <c r="K49" s="80"/>
      <c r="P49" s="24"/>
      <c r="R49" s="24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</row>
    <row r="50" spans="2:33" ht="9.75" customHeight="1">
      <c r="B50" s="80"/>
      <c r="C50" s="80"/>
      <c r="D50" s="80"/>
      <c r="E50" s="80"/>
      <c r="F50" s="80"/>
      <c r="G50" s="80"/>
      <c r="H50" s="80"/>
      <c r="I50" s="80"/>
      <c r="J50" s="80"/>
      <c r="K50" s="80"/>
      <c r="P50" s="24"/>
      <c r="R50" s="24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</row>
    <row r="51" spans="2:33" ht="9.75" customHeight="1">
      <c r="B51" s="80"/>
      <c r="C51" s="80"/>
      <c r="D51" s="80"/>
      <c r="E51" s="80"/>
      <c r="F51" s="80"/>
      <c r="G51" s="80"/>
      <c r="H51" s="80"/>
      <c r="I51" s="80"/>
      <c r="J51" s="80"/>
      <c r="K51" s="80"/>
      <c r="P51" s="24"/>
      <c r="R51" s="24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</row>
    <row r="52" spans="2:33" ht="9.75" customHeight="1">
      <c r="B52" s="80"/>
      <c r="C52" s="80"/>
      <c r="D52" s="80"/>
      <c r="E52" s="80"/>
      <c r="F52" s="80"/>
      <c r="G52" s="80"/>
      <c r="H52" s="80"/>
      <c r="I52" s="80"/>
      <c r="J52" s="80"/>
      <c r="K52" s="80"/>
      <c r="P52" s="24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</row>
    <row r="53" spans="1:17" ht="19.5" customHeight="1">
      <c r="A53" t="s">
        <v>201</v>
      </c>
      <c r="P53" s="24"/>
      <c r="Q53" s="1"/>
    </row>
    <row r="54" spans="1:17" ht="19.5" customHeight="1">
      <c r="A54" s="1" t="s">
        <v>0</v>
      </c>
      <c r="O54" s="24"/>
      <c r="P54" s="24"/>
      <c r="Q54" s="25"/>
    </row>
    <row r="55" spans="4:34" ht="19.5" customHeight="1">
      <c r="D55" s="25" t="s">
        <v>199</v>
      </c>
      <c r="N55" t="s">
        <v>3</v>
      </c>
      <c r="O55" s="24" t="s">
        <v>15</v>
      </c>
      <c r="P55" s="24"/>
      <c r="Q55" s="25"/>
      <c r="W55" s="25" t="s">
        <v>212</v>
      </c>
      <c r="AG55" t="s">
        <v>3</v>
      </c>
      <c r="AH55" s="24" t="s">
        <v>15</v>
      </c>
    </row>
    <row r="56" spans="3:34" ht="19.5" customHeight="1" thickBot="1">
      <c r="C56" s="1" t="s">
        <v>4</v>
      </c>
      <c r="L56" s="3" t="s">
        <v>5</v>
      </c>
      <c r="M56" s="4" t="s">
        <v>6</v>
      </c>
      <c r="N56" s="4" t="s">
        <v>7</v>
      </c>
      <c r="O56" s="24" t="s">
        <v>89</v>
      </c>
      <c r="P56" s="24"/>
      <c r="Q56" s="3"/>
      <c r="R56" s="4"/>
      <c r="V56" s="1" t="s">
        <v>4</v>
      </c>
      <c r="AE56" s="3" t="s">
        <v>5</v>
      </c>
      <c r="AF56" s="4" t="s">
        <v>6</v>
      </c>
      <c r="AG56" s="4" t="s">
        <v>7</v>
      </c>
      <c r="AH56" s="24" t="s">
        <v>89</v>
      </c>
    </row>
    <row r="57" spans="1:33" ht="19.5" customHeight="1">
      <c r="A57" s="2"/>
      <c r="B57" s="7" t="s">
        <v>9</v>
      </c>
      <c r="C57" s="7" t="s">
        <v>10</v>
      </c>
      <c r="D57" s="7" t="s">
        <v>11</v>
      </c>
      <c r="E57" s="7" t="s">
        <v>10</v>
      </c>
      <c r="F57" s="7" t="s">
        <v>12</v>
      </c>
      <c r="G57" s="7" t="s">
        <v>10</v>
      </c>
      <c r="H57" s="7" t="s">
        <v>13</v>
      </c>
      <c r="I57" s="7" t="s">
        <v>10</v>
      </c>
      <c r="J57" s="7" t="s">
        <v>14</v>
      </c>
      <c r="K57" s="7" t="s">
        <v>10</v>
      </c>
      <c r="L57" s="7" t="s">
        <v>15</v>
      </c>
      <c r="M57" s="7" t="s">
        <v>10</v>
      </c>
      <c r="N57" s="10" t="s">
        <v>16</v>
      </c>
      <c r="O57" s="24"/>
      <c r="P57" s="24"/>
      <c r="Q57" s="7"/>
      <c r="R57" s="7"/>
      <c r="T57" s="2"/>
      <c r="U57" s="7" t="s">
        <v>9</v>
      </c>
      <c r="V57" s="7" t="s">
        <v>10</v>
      </c>
      <c r="W57" s="7" t="s">
        <v>11</v>
      </c>
      <c r="X57" s="7" t="s">
        <v>10</v>
      </c>
      <c r="Y57" s="7" t="s">
        <v>12</v>
      </c>
      <c r="Z57" s="7" t="s">
        <v>10</v>
      </c>
      <c r="AA57" s="7" t="s">
        <v>13</v>
      </c>
      <c r="AB57" s="7" t="s">
        <v>10</v>
      </c>
      <c r="AC57" s="7" t="s">
        <v>14</v>
      </c>
      <c r="AD57" s="7" t="s">
        <v>10</v>
      </c>
      <c r="AE57" s="7" t="s">
        <v>15</v>
      </c>
      <c r="AF57" s="7" t="s">
        <v>10</v>
      </c>
      <c r="AG57" s="10" t="s">
        <v>16</v>
      </c>
    </row>
    <row r="58" spans="2:33" ht="19.5" customHeight="1">
      <c r="B58" s="80"/>
      <c r="C58" s="80"/>
      <c r="D58" s="80"/>
      <c r="E58" s="80"/>
      <c r="F58" s="80"/>
      <c r="G58" s="80"/>
      <c r="H58" s="80"/>
      <c r="I58" s="80"/>
      <c r="J58" s="80"/>
      <c r="K58" s="80"/>
      <c r="O58" s="24"/>
      <c r="P58" s="24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</row>
    <row r="59" spans="2:33" ht="19.5" customHeight="1">
      <c r="B59" s="80"/>
      <c r="C59" s="80"/>
      <c r="D59" s="80"/>
      <c r="E59" s="80"/>
      <c r="F59" s="80"/>
      <c r="G59" s="80"/>
      <c r="H59" s="80"/>
      <c r="I59" s="80"/>
      <c r="J59" s="80"/>
      <c r="K59" s="80"/>
      <c r="O59" s="24"/>
      <c r="P59" s="24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</row>
    <row r="60" spans="1:33" ht="19.5" customHeight="1">
      <c r="A60" s="14" t="s">
        <v>120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P60" s="24"/>
      <c r="T60" s="14" t="s">
        <v>120</v>
      </c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</row>
    <row r="61" spans="1:33" ht="19.5" customHeight="1">
      <c r="A61" t="s">
        <v>121</v>
      </c>
      <c r="B61" s="80">
        <v>1</v>
      </c>
      <c r="C61" s="80">
        <v>15</v>
      </c>
      <c r="D61" s="80">
        <v>1</v>
      </c>
      <c r="E61" s="80">
        <v>20</v>
      </c>
      <c r="F61" s="80">
        <v>1</v>
      </c>
      <c r="G61" s="80">
        <v>20</v>
      </c>
      <c r="H61" s="80">
        <v>1</v>
      </c>
      <c r="I61" s="80">
        <v>17</v>
      </c>
      <c r="J61" s="80">
        <v>1</v>
      </c>
      <c r="K61" s="80">
        <v>19</v>
      </c>
      <c r="L61" s="18">
        <f aca="true" t="shared" si="2" ref="L61:M63">SUM(B61+D61+F61+H61+J61)</f>
        <v>5</v>
      </c>
      <c r="M61" s="19">
        <f t="shared" si="2"/>
        <v>91</v>
      </c>
      <c r="N61" s="15">
        <f>SUM(L61+L62+L63)</f>
        <v>19</v>
      </c>
      <c r="P61" s="24"/>
      <c r="R61" s="24">
        <v>79</v>
      </c>
      <c r="T61" t="s">
        <v>121</v>
      </c>
      <c r="U61" s="80">
        <v>1</v>
      </c>
      <c r="V61" s="80">
        <v>16</v>
      </c>
      <c r="W61" s="80">
        <v>1</v>
      </c>
      <c r="X61" s="80">
        <v>23</v>
      </c>
      <c r="Y61" s="80">
        <v>1</v>
      </c>
      <c r="Z61" s="80">
        <v>19</v>
      </c>
      <c r="AA61" s="80">
        <v>1</v>
      </c>
      <c r="AB61" s="80">
        <v>17</v>
      </c>
      <c r="AC61" s="80">
        <v>1</v>
      </c>
      <c r="AD61" s="80">
        <v>16</v>
      </c>
      <c r="AE61" s="83">
        <f aca="true" t="shared" si="3" ref="AE61:AF63">SUM(U61+W61+Y61+AA61+AC61)</f>
        <v>5</v>
      </c>
      <c r="AF61" s="84">
        <f t="shared" si="3"/>
        <v>91</v>
      </c>
      <c r="AG61" s="85">
        <f>SUM(AE61+AE62+AE63)</f>
        <v>19</v>
      </c>
    </row>
    <row r="62" spans="1:33" ht="19.5" customHeight="1">
      <c r="A62" s="11" t="s">
        <v>122</v>
      </c>
      <c r="B62" s="123">
        <v>3</v>
      </c>
      <c r="C62" s="80">
        <v>64</v>
      </c>
      <c r="D62" s="80">
        <v>3</v>
      </c>
      <c r="E62" s="80">
        <v>69</v>
      </c>
      <c r="F62" s="80">
        <v>1</v>
      </c>
      <c r="G62" s="80">
        <v>23</v>
      </c>
      <c r="H62" s="80">
        <v>1</v>
      </c>
      <c r="I62" s="80">
        <v>24</v>
      </c>
      <c r="J62" s="80">
        <v>1</v>
      </c>
      <c r="K62" s="80">
        <v>14</v>
      </c>
      <c r="L62" s="20">
        <f t="shared" si="2"/>
        <v>9</v>
      </c>
      <c r="M62" s="21">
        <f t="shared" si="2"/>
        <v>194</v>
      </c>
      <c r="N62" s="16">
        <f>SUM(M61+M62+M63)</f>
        <v>389</v>
      </c>
      <c r="P62" s="24"/>
      <c r="R62" s="24"/>
      <c r="S62" s="24"/>
      <c r="T62" s="11" t="s">
        <v>123</v>
      </c>
      <c r="U62" s="123">
        <v>3</v>
      </c>
      <c r="V62" s="80">
        <v>83</v>
      </c>
      <c r="W62" s="80">
        <v>3</v>
      </c>
      <c r="X62" s="80">
        <v>66</v>
      </c>
      <c r="Y62" s="80">
        <v>1</v>
      </c>
      <c r="Z62" s="80">
        <v>20</v>
      </c>
      <c r="AA62" s="80">
        <v>1</v>
      </c>
      <c r="AB62" s="80">
        <v>24</v>
      </c>
      <c r="AC62" s="80">
        <v>1</v>
      </c>
      <c r="AD62" s="80">
        <v>13</v>
      </c>
      <c r="AE62" s="89">
        <f t="shared" si="3"/>
        <v>9</v>
      </c>
      <c r="AF62" s="90">
        <f t="shared" si="3"/>
        <v>206</v>
      </c>
      <c r="AG62" s="88">
        <f>SUM(AF61+AF62+AF63)</f>
        <v>392</v>
      </c>
    </row>
    <row r="63" spans="1:33" ht="19.5" customHeight="1">
      <c r="A63" t="s">
        <v>124</v>
      </c>
      <c r="B63" s="80"/>
      <c r="C63" s="80"/>
      <c r="D63" s="80"/>
      <c r="E63" s="80"/>
      <c r="F63" s="80">
        <v>2</v>
      </c>
      <c r="G63" s="80">
        <v>48</v>
      </c>
      <c r="H63" s="80">
        <v>2</v>
      </c>
      <c r="I63" s="80">
        <v>31</v>
      </c>
      <c r="J63" s="80">
        <v>1</v>
      </c>
      <c r="K63" s="80">
        <v>25</v>
      </c>
      <c r="L63" s="22">
        <f t="shared" si="2"/>
        <v>5</v>
      </c>
      <c r="M63" s="23">
        <f t="shared" si="2"/>
        <v>104</v>
      </c>
      <c r="P63" s="24"/>
      <c r="R63" s="24"/>
      <c r="S63" s="24"/>
      <c r="T63" t="s">
        <v>124</v>
      </c>
      <c r="U63" s="80"/>
      <c r="V63" s="80"/>
      <c r="W63" s="80"/>
      <c r="X63" s="80"/>
      <c r="Y63" s="80">
        <v>2</v>
      </c>
      <c r="Z63" s="80">
        <v>42</v>
      </c>
      <c r="AA63" s="80">
        <v>2</v>
      </c>
      <c r="AB63" s="80">
        <v>32</v>
      </c>
      <c r="AC63" s="80">
        <v>1</v>
      </c>
      <c r="AD63" s="80">
        <v>21</v>
      </c>
      <c r="AE63" s="86">
        <f t="shared" si="3"/>
        <v>5</v>
      </c>
      <c r="AF63" s="87">
        <f t="shared" si="3"/>
        <v>95</v>
      </c>
      <c r="AG63" s="80"/>
    </row>
    <row r="64" spans="1:33" ht="19.5" customHeight="1">
      <c r="A64" t="s">
        <v>125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P64" s="24"/>
      <c r="R64" s="24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</row>
    <row r="65" spans="2:33" ht="19.5" customHeight="1">
      <c r="B65" s="80"/>
      <c r="C65" s="80"/>
      <c r="D65" s="80"/>
      <c r="E65" s="80"/>
      <c r="F65" s="80"/>
      <c r="G65" s="80"/>
      <c r="H65" s="80"/>
      <c r="I65" s="80"/>
      <c r="J65" s="80"/>
      <c r="K65" s="80"/>
      <c r="P65" s="24"/>
      <c r="R65" s="24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</row>
    <row r="66" spans="2:33" ht="19.5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P66" s="24"/>
      <c r="R66" s="24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</row>
    <row r="67" spans="2:33" ht="19.5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P67" s="24"/>
      <c r="R67" s="24"/>
      <c r="T67" s="15" t="s">
        <v>126</v>
      </c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</row>
    <row r="68" spans="1:33" ht="19.5" customHeight="1">
      <c r="A68" s="14" t="s">
        <v>127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P68" s="24"/>
      <c r="R68" s="24"/>
      <c r="T68" s="16" t="s">
        <v>128</v>
      </c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4" ht="19.5" customHeight="1">
      <c r="A69" s="11" t="s">
        <v>129</v>
      </c>
      <c r="B69" s="118">
        <v>3</v>
      </c>
      <c r="C69" s="80">
        <v>75</v>
      </c>
      <c r="D69" s="80">
        <v>3</v>
      </c>
      <c r="E69" s="80">
        <v>61</v>
      </c>
      <c r="F69" s="123">
        <v>1</v>
      </c>
      <c r="G69" s="80">
        <v>22</v>
      </c>
      <c r="H69" s="118">
        <v>1</v>
      </c>
      <c r="I69" s="80">
        <v>19</v>
      </c>
      <c r="J69" s="118">
        <v>1</v>
      </c>
      <c r="K69" s="80">
        <v>11</v>
      </c>
      <c r="L69" s="18">
        <f aca="true" t="shared" si="4" ref="L69:M71">SUM(B69+D69+F69+H69+J69)</f>
        <v>9</v>
      </c>
      <c r="M69" s="19">
        <f t="shared" si="4"/>
        <v>188</v>
      </c>
      <c r="N69" s="15">
        <f>SUM(L69+L70+L71)</f>
        <v>17</v>
      </c>
      <c r="O69" t="s">
        <v>227</v>
      </c>
      <c r="P69" s="24"/>
      <c r="R69" s="24">
        <v>64</v>
      </c>
      <c r="T69" t="s">
        <v>130</v>
      </c>
      <c r="U69" s="118">
        <v>3</v>
      </c>
      <c r="V69" s="80">
        <v>82</v>
      </c>
      <c r="W69" s="80">
        <v>3</v>
      </c>
      <c r="X69" s="80">
        <v>62</v>
      </c>
      <c r="Y69" s="123">
        <v>1</v>
      </c>
      <c r="Z69" s="80">
        <v>24</v>
      </c>
      <c r="AA69" s="118">
        <v>1</v>
      </c>
      <c r="AB69" s="80">
        <v>10</v>
      </c>
      <c r="AC69" s="118">
        <v>1</v>
      </c>
      <c r="AD69" s="80">
        <v>11</v>
      </c>
      <c r="AE69" s="83">
        <f aca="true" t="shared" si="5" ref="AE69:AF71">SUM(U69+W69+Y69+AA69+AC69)</f>
        <v>9</v>
      </c>
      <c r="AF69" s="84">
        <f t="shared" si="5"/>
        <v>189</v>
      </c>
      <c r="AG69" s="85">
        <f>SUM(AE69+AE70+AE71)</f>
        <v>17</v>
      </c>
      <c r="AH69" t="s">
        <v>255</v>
      </c>
    </row>
    <row r="70" spans="1:34" ht="19.5" customHeight="1">
      <c r="A70" t="s">
        <v>131</v>
      </c>
      <c r="B70" s="80"/>
      <c r="C70" s="80"/>
      <c r="D70" s="80"/>
      <c r="E70" s="80"/>
      <c r="F70" s="80">
        <v>1</v>
      </c>
      <c r="G70" s="80">
        <v>16</v>
      </c>
      <c r="H70" s="118">
        <v>1</v>
      </c>
      <c r="I70" s="80">
        <v>9</v>
      </c>
      <c r="J70" s="118">
        <v>1</v>
      </c>
      <c r="K70" s="80">
        <v>4</v>
      </c>
      <c r="L70" s="20">
        <f t="shared" si="4"/>
        <v>3</v>
      </c>
      <c r="M70" s="21">
        <f t="shared" si="4"/>
        <v>29</v>
      </c>
      <c r="N70" s="16">
        <f>SUM(M69+M70+M71)</f>
        <v>283</v>
      </c>
      <c r="O70" t="s">
        <v>226</v>
      </c>
      <c r="P70" s="24"/>
      <c r="R70" s="24"/>
      <c r="T70" t="s">
        <v>132</v>
      </c>
      <c r="U70" s="80"/>
      <c r="V70" s="80"/>
      <c r="W70" s="80"/>
      <c r="X70" s="80"/>
      <c r="Y70" s="80">
        <v>1</v>
      </c>
      <c r="Z70" s="80">
        <v>8</v>
      </c>
      <c r="AA70" s="118">
        <v>1</v>
      </c>
      <c r="AB70" s="80">
        <v>7</v>
      </c>
      <c r="AC70" s="118">
        <v>1</v>
      </c>
      <c r="AD70" s="80">
        <v>4</v>
      </c>
      <c r="AE70" s="89">
        <f t="shared" si="5"/>
        <v>3</v>
      </c>
      <c r="AF70" s="90">
        <f t="shared" si="5"/>
        <v>19</v>
      </c>
      <c r="AG70" s="88">
        <f>SUM(AF69+AF70+AF71)</f>
        <v>268</v>
      </c>
      <c r="AH70" t="s">
        <v>254</v>
      </c>
    </row>
    <row r="71" spans="1:33" ht="19.5" customHeight="1">
      <c r="A71" t="s">
        <v>133</v>
      </c>
      <c r="B71" s="80">
        <v>1</v>
      </c>
      <c r="C71" s="80">
        <v>20</v>
      </c>
      <c r="D71" s="80">
        <v>1</v>
      </c>
      <c r="E71" s="80">
        <v>12</v>
      </c>
      <c r="F71" s="80">
        <v>1</v>
      </c>
      <c r="G71" s="80">
        <v>11</v>
      </c>
      <c r="H71" s="118">
        <v>1</v>
      </c>
      <c r="I71" s="91">
        <v>14</v>
      </c>
      <c r="J71" s="80">
        <v>1</v>
      </c>
      <c r="K71" s="80">
        <v>9</v>
      </c>
      <c r="L71" s="22">
        <f t="shared" si="4"/>
        <v>5</v>
      </c>
      <c r="M71" s="23">
        <f t="shared" si="4"/>
        <v>66</v>
      </c>
      <c r="P71" s="24"/>
      <c r="R71" s="24">
        <v>18</v>
      </c>
      <c r="T71" t="s">
        <v>133</v>
      </c>
      <c r="U71" s="80">
        <v>1</v>
      </c>
      <c r="V71" s="80">
        <v>20</v>
      </c>
      <c r="W71" s="80">
        <v>1</v>
      </c>
      <c r="X71" s="80">
        <v>10</v>
      </c>
      <c r="Y71" s="80">
        <v>1</v>
      </c>
      <c r="Z71" s="80">
        <v>11</v>
      </c>
      <c r="AA71" s="118">
        <v>1</v>
      </c>
      <c r="AB71" s="91">
        <v>11</v>
      </c>
      <c r="AC71" s="80">
        <v>1</v>
      </c>
      <c r="AD71" s="80">
        <v>8</v>
      </c>
      <c r="AE71" s="86">
        <f t="shared" si="5"/>
        <v>5</v>
      </c>
      <c r="AF71" s="87">
        <f t="shared" si="5"/>
        <v>60</v>
      </c>
      <c r="AG71" s="80"/>
    </row>
    <row r="72" spans="1:33" ht="19.5" customHeight="1">
      <c r="A72" t="s">
        <v>134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53"/>
      <c r="M72" s="53"/>
      <c r="P72" s="24"/>
      <c r="R72" s="24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91"/>
      <c r="AF72" s="91"/>
      <c r="AG72" s="80"/>
    </row>
    <row r="73" spans="2:33" ht="19.5" customHeight="1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53"/>
      <c r="M73" s="53"/>
      <c r="P73" s="24"/>
      <c r="R73" s="24"/>
      <c r="T73" s="15" t="s">
        <v>135</v>
      </c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91"/>
      <c r="AF73" s="91"/>
      <c r="AG73" s="80"/>
    </row>
    <row r="74" spans="1:33" ht="19.5" customHeight="1">
      <c r="A74" s="17" t="s">
        <v>136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P74" s="24"/>
      <c r="R74" s="24"/>
      <c r="T74" s="16" t="s">
        <v>137</v>
      </c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</row>
    <row r="75" spans="1:33" ht="19.5" customHeight="1">
      <c r="A75" t="s">
        <v>138</v>
      </c>
      <c r="B75" s="118">
        <v>5</v>
      </c>
      <c r="C75" s="80">
        <v>121</v>
      </c>
      <c r="D75" s="123">
        <v>5</v>
      </c>
      <c r="E75" s="80">
        <v>120</v>
      </c>
      <c r="F75" s="80">
        <v>1</v>
      </c>
      <c r="G75" s="80">
        <v>23</v>
      </c>
      <c r="H75" s="80">
        <v>1</v>
      </c>
      <c r="I75" s="80">
        <v>20</v>
      </c>
      <c r="J75" s="80">
        <v>1</v>
      </c>
      <c r="K75" s="80">
        <v>21</v>
      </c>
      <c r="L75" s="18">
        <f aca="true" t="shared" si="6" ref="L75:M77">SUM(B75+D75+F75+H75+J75)</f>
        <v>13</v>
      </c>
      <c r="M75" s="19">
        <f t="shared" si="6"/>
        <v>305</v>
      </c>
      <c r="N75" s="15">
        <f>SUM(L75+L76+L77)</f>
        <v>20</v>
      </c>
      <c r="P75" s="24"/>
      <c r="R75" s="24">
        <v>92</v>
      </c>
      <c r="S75" s="24"/>
      <c r="T75" t="s">
        <v>139</v>
      </c>
      <c r="U75" s="118">
        <v>5</v>
      </c>
      <c r="V75" s="80">
        <v>142</v>
      </c>
      <c r="W75" s="123">
        <v>4</v>
      </c>
      <c r="X75" s="80">
        <v>92</v>
      </c>
      <c r="Y75" s="80">
        <v>1</v>
      </c>
      <c r="Z75" s="80">
        <v>17</v>
      </c>
      <c r="AA75" s="80">
        <v>1</v>
      </c>
      <c r="AB75" s="80">
        <v>19</v>
      </c>
      <c r="AC75" s="80">
        <v>1</v>
      </c>
      <c r="AD75" s="80">
        <v>15</v>
      </c>
      <c r="AE75" s="83">
        <f aca="true" t="shared" si="7" ref="AE75:AF77">SUM(U75+W75+Y75+AA75+AC75)</f>
        <v>12</v>
      </c>
      <c r="AF75" s="84">
        <f t="shared" si="7"/>
        <v>285</v>
      </c>
      <c r="AG75" s="85">
        <f>SUM(AE75+AE76+AE77)</f>
        <v>20</v>
      </c>
    </row>
    <row r="76" spans="1:33" ht="19.5" customHeight="1">
      <c r="A76" t="s">
        <v>140</v>
      </c>
      <c r="B76" s="80"/>
      <c r="C76" s="80"/>
      <c r="D76" s="80"/>
      <c r="E76" s="80"/>
      <c r="F76" s="80">
        <v>1</v>
      </c>
      <c r="G76" s="80">
        <v>20</v>
      </c>
      <c r="H76" s="80"/>
      <c r="I76" s="80"/>
      <c r="J76" s="80"/>
      <c r="K76" s="80"/>
      <c r="L76" s="20">
        <f t="shared" si="6"/>
        <v>1</v>
      </c>
      <c r="M76" s="21">
        <f t="shared" si="6"/>
        <v>20</v>
      </c>
      <c r="N76" s="16">
        <f>SUM(M75+M76+M77)</f>
        <v>458</v>
      </c>
      <c r="P76" s="24"/>
      <c r="R76" s="24"/>
      <c r="T76" t="s">
        <v>140</v>
      </c>
      <c r="U76" s="80"/>
      <c r="V76" s="80"/>
      <c r="W76" s="80"/>
      <c r="X76" s="80"/>
      <c r="Y76" s="80">
        <v>1</v>
      </c>
      <c r="Z76" s="80">
        <v>17</v>
      </c>
      <c r="AA76" s="80"/>
      <c r="AB76" s="80"/>
      <c r="AC76" s="80"/>
      <c r="AD76" s="80"/>
      <c r="AE76" s="89">
        <f t="shared" si="7"/>
        <v>1</v>
      </c>
      <c r="AF76" s="90">
        <f t="shared" si="7"/>
        <v>17</v>
      </c>
      <c r="AG76" s="88">
        <f>SUM(AF75+AF76+AF77)</f>
        <v>436</v>
      </c>
    </row>
    <row r="77" spans="1:33" ht="19.5" customHeight="1">
      <c r="A77" s="11" t="s">
        <v>141</v>
      </c>
      <c r="B77" s="80"/>
      <c r="C77" s="80"/>
      <c r="D77" s="80"/>
      <c r="E77" s="80"/>
      <c r="F77" s="80">
        <v>1</v>
      </c>
      <c r="G77" s="80">
        <v>37</v>
      </c>
      <c r="H77" s="80">
        <v>2</v>
      </c>
      <c r="I77" s="80">
        <v>46</v>
      </c>
      <c r="J77" s="80">
        <v>3</v>
      </c>
      <c r="K77" s="80">
        <v>50</v>
      </c>
      <c r="L77" s="22">
        <f t="shared" si="6"/>
        <v>6</v>
      </c>
      <c r="M77" s="23">
        <f t="shared" si="6"/>
        <v>133</v>
      </c>
      <c r="P77" s="24"/>
      <c r="R77" s="24"/>
      <c r="S77" s="24"/>
      <c r="T77" t="s">
        <v>142</v>
      </c>
      <c r="U77" s="80"/>
      <c r="V77" s="80"/>
      <c r="W77" s="80"/>
      <c r="X77" s="80"/>
      <c r="Y77" s="80">
        <v>2</v>
      </c>
      <c r="Z77" s="80">
        <v>46</v>
      </c>
      <c r="AA77" s="80">
        <v>2</v>
      </c>
      <c r="AB77" s="80">
        <v>39</v>
      </c>
      <c r="AC77" s="80">
        <v>3</v>
      </c>
      <c r="AD77" s="80">
        <v>49</v>
      </c>
      <c r="AE77" s="86">
        <f t="shared" si="7"/>
        <v>7</v>
      </c>
      <c r="AF77" s="87">
        <f t="shared" si="7"/>
        <v>134</v>
      </c>
      <c r="AG77" s="80"/>
    </row>
    <row r="78" spans="1:34" ht="12.75" customHeight="1">
      <c r="A78" t="s">
        <v>143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53"/>
      <c r="M78" s="53"/>
      <c r="O78" s="24"/>
      <c r="P78" s="24"/>
      <c r="R78" s="24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91"/>
      <c r="AF78" s="91"/>
      <c r="AG78" s="80"/>
      <c r="AH78" s="24"/>
    </row>
    <row r="79" spans="2:34" ht="18.75" customHeight="1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53"/>
      <c r="M79" s="53"/>
      <c r="O79" s="24"/>
      <c r="P79" s="24"/>
      <c r="R79" s="24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91"/>
      <c r="AF79" s="91"/>
      <c r="AG79" s="80"/>
      <c r="AH79" s="24"/>
    </row>
    <row r="80" spans="2:34" ht="14.25" customHeight="1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53"/>
      <c r="M80" s="53"/>
      <c r="O80" s="24"/>
      <c r="P80" s="24"/>
      <c r="R80" s="24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91"/>
      <c r="AF80" s="91"/>
      <c r="AG80" s="80"/>
      <c r="AH80" s="24"/>
    </row>
    <row r="81" spans="2:33" ht="14.25" customHeight="1">
      <c r="B81" s="80"/>
      <c r="C81" s="80"/>
      <c r="D81" s="80"/>
      <c r="E81" s="80"/>
      <c r="F81" s="80"/>
      <c r="G81" s="80"/>
      <c r="H81" s="80"/>
      <c r="I81" s="80"/>
      <c r="J81" s="80"/>
      <c r="K81" s="80"/>
      <c r="O81" s="24"/>
      <c r="P81" s="24"/>
      <c r="R81" s="24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</row>
    <row r="82" spans="1:34" ht="19.5" customHeight="1">
      <c r="A82" t="s">
        <v>144</v>
      </c>
      <c r="B82" s="99">
        <f aca="true" t="shared" si="8" ref="B82:M82">SUM(B9:B77)</f>
        <v>23</v>
      </c>
      <c r="C82" s="100">
        <f t="shared" si="8"/>
        <v>493</v>
      </c>
      <c r="D82" s="100">
        <f t="shared" si="8"/>
        <v>25</v>
      </c>
      <c r="E82" s="100">
        <f t="shared" si="8"/>
        <v>557</v>
      </c>
      <c r="F82" s="100">
        <f t="shared" si="8"/>
        <v>22</v>
      </c>
      <c r="G82" s="100">
        <f t="shared" si="8"/>
        <v>415</v>
      </c>
      <c r="H82" s="100">
        <f t="shared" si="8"/>
        <v>20</v>
      </c>
      <c r="I82" s="100">
        <f t="shared" si="8"/>
        <v>355</v>
      </c>
      <c r="J82" s="100">
        <f t="shared" si="8"/>
        <v>22</v>
      </c>
      <c r="K82" s="100">
        <f t="shared" si="8"/>
        <v>316</v>
      </c>
      <c r="L82" s="100">
        <f t="shared" si="8"/>
        <v>110</v>
      </c>
      <c r="M82" s="100">
        <f t="shared" si="8"/>
        <v>2097</v>
      </c>
      <c r="O82" s="24"/>
      <c r="P82" s="24"/>
      <c r="Q82" s="12">
        <f>SUM(Q9:Q77)</f>
        <v>0</v>
      </c>
      <c r="R82" s="133">
        <f>SUM(R9:R77)</f>
        <v>445</v>
      </c>
      <c r="T82" t="s">
        <v>144</v>
      </c>
      <c r="U82" s="81">
        <f aca="true" t="shared" si="9" ref="U82:AF82">SUM(U9:U77)</f>
        <v>24</v>
      </c>
      <c r="V82" s="81">
        <f t="shared" si="9"/>
        <v>615</v>
      </c>
      <c r="W82" s="81">
        <f t="shared" si="9"/>
        <v>22</v>
      </c>
      <c r="X82" s="81">
        <f t="shared" si="9"/>
        <v>439</v>
      </c>
      <c r="Y82" s="81">
        <f t="shared" si="9"/>
        <v>23</v>
      </c>
      <c r="Z82" s="81">
        <f t="shared" si="9"/>
        <v>356</v>
      </c>
      <c r="AA82" s="81">
        <f t="shared" si="9"/>
        <v>20</v>
      </c>
      <c r="AB82" s="81">
        <f t="shared" si="9"/>
        <v>323</v>
      </c>
      <c r="AC82" s="81">
        <f t="shared" si="9"/>
        <v>22</v>
      </c>
      <c r="AD82" s="81">
        <f t="shared" si="9"/>
        <v>266</v>
      </c>
      <c r="AE82" s="81">
        <f t="shared" si="9"/>
        <v>109</v>
      </c>
      <c r="AF82" s="81">
        <f t="shared" si="9"/>
        <v>1942</v>
      </c>
      <c r="AG82" s="80"/>
      <c r="AH82" s="24"/>
    </row>
    <row r="83" spans="15:16" ht="19.5" customHeight="1">
      <c r="O83" s="24"/>
      <c r="P83" s="24"/>
    </row>
    <row r="84" ht="19.5" customHeight="1">
      <c r="O84" s="24"/>
    </row>
    <row r="85" ht="19.5" customHeight="1">
      <c r="O85" s="24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3.5" customHeight="1"/>
    <row r="93" ht="9.75" customHeight="1"/>
    <row r="94" ht="19.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</sheetData>
  <printOptions gridLines="1"/>
  <pageMargins left="0.5905511811023623" right="0.5905511811023623" top="0.5905511811023623" bottom="0.5905511811023623" header="0.5" footer="0.5"/>
  <pageSetup fitToHeight="2" fitToWidth="1" horizontalDpi="120" verticalDpi="120" orientation="landscape" paperSize="9" scale="66" r:id="rId2"/>
  <headerFooter alignWithMargins="0">
    <oddHeader>&amp;C&amp;F</oddHeader>
    <oddFooter>&amp;CPagina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tabSelected="1" workbookViewId="0" topLeftCell="A22">
      <selection activeCell="AB35" sqref="AB35"/>
    </sheetView>
  </sheetViews>
  <sheetFormatPr defaultColWidth="9.33203125" defaultRowHeight="10.5"/>
  <cols>
    <col min="1" max="1" width="27" style="0" customWidth="1"/>
    <col min="2" max="2" width="4.33203125" style="0" customWidth="1"/>
    <col min="3" max="3" width="6.66015625" style="0" customWidth="1"/>
    <col min="4" max="4" width="4.66015625" style="0" customWidth="1"/>
    <col min="5" max="5" width="6.5" style="0" customWidth="1"/>
    <col min="6" max="6" width="4.5" style="0" customWidth="1"/>
    <col min="7" max="7" width="6.5" style="0" customWidth="1"/>
    <col min="8" max="8" width="4.5" style="0" customWidth="1"/>
    <col min="9" max="9" width="6.5" style="0" customWidth="1"/>
    <col min="10" max="10" width="4.33203125" style="0" customWidth="1"/>
    <col min="11" max="11" width="5.83203125" style="0" customWidth="1"/>
    <col min="12" max="12" width="7" style="0" customWidth="1"/>
    <col min="13" max="13" width="9.83203125" style="0" customWidth="1"/>
    <col min="14" max="14" width="7.16015625" style="0" customWidth="1"/>
    <col min="15" max="15" width="5.66015625" style="0" customWidth="1"/>
    <col min="16" max="16" width="1.0078125" style="0" customWidth="1"/>
    <col min="17" max="17" width="4.33203125" style="0" customWidth="1"/>
    <col min="18" max="18" width="5.16015625" style="0" customWidth="1"/>
    <col min="19" max="19" width="1.0078125" style="0" customWidth="1"/>
    <col min="20" max="20" width="25" style="0" customWidth="1"/>
    <col min="21" max="21" width="4.83203125" style="0" customWidth="1"/>
    <col min="22" max="22" width="6.66015625" style="0" customWidth="1"/>
    <col min="23" max="23" width="4.83203125" style="0" customWidth="1"/>
    <col min="24" max="24" width="6.66015625" style="0" customWidth="1"/>
    <col min="25" max="25" width="5.16015625" style="0" customWidth="1"/>
    <col min="26" max="26" width="6.33203125" style="0" customWidth="1"/>
    <col min="27" max="27" width="5" style="0" customWidth="1"/>
    <col min="28" max="28" width="6.66015625" style="0" customWidth="1"/>
    <col min="29" max="29" width="5" style="0" customWidth="1"/>
    <col min="30" max="30" width="6.5" style="0" customWidth="1"/>
    <col min="31" max="31" width="6.66015625" style="0" customWidth="1"/>
    <col min="32" max="33" width="8.16015625" style="0" customWidth="1"/>
    <col min="34" max="34" width="7.16015625" style="0" customWidth="1"/>
  </cols>
  <sheetData>
    <row r="1" spans="1:17" ht="12.75" customHeight="1">
      <c r="A1" t="s">
        <v>214</v>
      </c>
      <c r="P1" s="1"/>
      <c r="Q1" s="1"/>
    </row>
    <row r="2" spans="1:34" ht="12.75" customHeight="1">
      <c r="A2" s="1" t="s">
        <v>0</v>
      </c>
      <c r="D2" s="25" t="s">
        <v>256</v>
      </c>
      <c r="N2" t="s">
        <v>3</v>
      </c>
      <c r="O2" s="24" t="s">
        <v>15</v>
      </c>
      <c r="P2" s="24"/>
      <c r="Q2" s="8" t="s">
        <v>2</v>
      </c>
      <c r="W2" s="25" t="s">
        <v>259</v>
      </c>
      <c r="AG2" t="s">
        <v>3</v>
      </c>
      <c r="AH2" s="24" t="s">
        <v>15</v>
      </c>
    </row>
    <row r="3" spans="3:34" ht="12.75" customHeight="1" thickBot="1">
      <c r="C3" s="1" t="s">
        <v>4</v>
      </c>
      <c r="L3" s="3" t="s">
        <v>5</v>
      </c>
      <c r="M3" s="4" t="s">
        <v>6</v>
      </c>
      <c r="N3" s="4" t="s">
        <v>7</v>
      </c>
      <c r="O3" s="24" t="s">
        <v>89</v>
      </c>
      <c r="P3" s="24"/>
      <c r="Q3" s="4" t="s">
        <v>211</v>
      </c>
      <c r="R3" s="4"/>
      <c r="V3" s="1" t="s">
        <v>4</v>
      </c>
      <c r="AE3" s="3" t="s">
        <v>5</v>
      </c>
      <c r="AF3" s="4" t="s">
        <v>6</v>
      </c>
      <c r="AG3" s="4" t="s">
        <v>7</v>
      </c>
      <c r="AH3" s="24" t="s">
        <v>89</v>
      </c>
    </row>
    <row r="4" spans="1:33" ht="12.75" customHeight="1">
      <c r="A4" s="108" t="s">
        <v>145</v>
      </c>
      <c r="B4" s="7" t="s">
        <v>9</v>
      </c>
      <c r="C4" s="7" t="s">
        <v>10</v>
      </c>
      <c r="D4" s="7" t="s">
        <v>11</v>
      </c>
      <c r="E4" s="7" t="s">
        <v>10</v>
      </c>
      <c r="F4" s="7" t="s">
        <v>12</v>
      </c>
      <c r="G4" s="7" t="s">
        <v>10</v>
      </c>
      <c r="H4" s="7" t="s">
        <v>13</v>
      </c>
      <c r="I4" s="7" t="s">
        <v>10</v>
      </c>
      <c r="J4" s="7" t="s">
        <v>14</v>
      </c>
      <c r="K4" s="7" t="s">
        <v>10</v>
      </c>
      <c r="L4" s="7" t="s">
        <v>15</v>
      </c>
      <c r="M4" s="7" t="s">
        <v>10</v>
      </c>
      <c r="N4" s="10" t="s">
        <v>16</v>
      </c>
      <c r="O4" s="24"/>
      <c r="P4" s="24"/>
      <c r="Q4" s="7"/>
      <c r="R4" s="7" t="s">
        <v>10</v>
      </c>
      <c r="T4" s="108" t="s">
        <v>145</v>
      </c>
      <c r="U4" s="7" t="s">
        <v>9</v>
      </c>
      <c r="V4" s="7" t="s">
        <v>10</v>
      </c>
      <c r="W4" s="7" t="s">
        <v>11</v>
      </c>
      <c r="X4" s="7" t="s">
        <v>10</v>
      </c>
      <c r="Y4" s="7" t="s">
        <v>12</v>
      </c>
      <c r="Z4" s="7" t="s">
        <v>10</v>
      </c>
      <c r="AA4" s="7" t="s">
        <v>13</v>
      </c>
      <c r="AB4" s="7" t="s">
        <v>10</v>
      </c>
      <c r="AC4" s="7" t="s">
        <v>14</v>
      </c>
      <c r="AD4" s="7" t="s">
        <v>10</v>
      </c>
      <c r="AE4" s="7" t="s">
        <v>15</v>
      </c>
      <c r="AF4" s="7" t="s">
        <v>10</v>
      </c>
      <c r="AG4" s="10" t="s">
        <v>16</v>
      </c>
    </row>
    <row r="5" spans="2:32" ht="12.7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O5" s="24"/>
      <c r="P5" s="24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20" ht="9.75" customHeight="1">
      <c r="A6" s="14" t="s">
        <v>146</v>
      </c>
      <c r="O6" s="24"/>
      <c r="P6" s="24"/>
      <c r="T6" s="14" t="s">
        <v>147</v>
      </c>
    </row>
    <row r="7" spans="1:33" ht="19.5" customHeight="1">
      <c r="A7" t="s">
        <v>207</v>
      </c>
      <c r="B7" s="59">
        <v>2</v>
      </c>
      <c r="C7" s="59">
        <v>36</v>
      </c>
      <c r="D7" s="59">
        <v>1</v>
      </c>
      <c r="E7" s="59">
        <v>24</v>
      </c>
      <c r="F7" s="59">
        <v>1</v>
      </c>
      <c r="G7" s="59">
        <v>17</v>
      </c>
      <c r="H7" s="59">
        <v>2</v>
      </c>
      <c r="I7" s="59">
        <v>33</v>
      </c>
      <c r="J7" s="59">
        <v>2</v>
      </c>
      <c r="K7" s="59">
        <v>32</v>
      </c>
      <c r="L7" s="18">
        <f aca="true" t="shared" si="0" ref="L7:M9">SUM(B7+D7+F7+H7+J7)</f>
        <v>8</v>
      </c>
      <c r="M7" s="19">
        <f t="shared" si="0"/>
        <v>142</v>
      </c>
      <c r="N7" s="53"/>
      <c r="O7" s="24"/>
      <c r="P7" s="24"/>
      <c r="R7" s="24">
        <v>36</v>
      </c>
      <c r="T7" t="s">
        <v>148</v>
      </c>
      <c r="U7" s="59">
        <v>2</v>
      </c>
      <c r="V7" s="59">
        <v>42</v>
      </c>
      <c r="W7" s="59">
        <v>1</v>
      </c>
      <c r="X7" s="59">
        <v>22</v>
      </c>
      <c r="Y7" s="59">
        <v>1</v>
      </c>
      <c r="Z7" s="59">
        <v>15</v>
      </c>
      <c r="AA7" s="59">
        <v>2</v>
      </c>
      <c r="AB7" s="59">
        <v>30</v>
      </c>
      <c r="AC7" s="59">
        <v>2</v>
      </c>
      <c r="AD7" s="59">
        <v>29</v>
      </c>
      <c r="AE7" s="71">
        <f aca="true" t="shared" si="1" ref="AE7:AF9">SUM(U7+W7+Y7+AA7+AC7)</f>
        <v>8</v>
      </c>
      <c r="AF7" s="72">
        <f t="shared" si="1"/>
        <v>138</v>
      </c>
      <c r="AG7" s="68"/>
    </row>
    <row r="8" spans="1:33" ht="19.5" customHeight="1">
      <c r="A8" t="s">
        <v>149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20">
        <f t="shared" si="0"/>
        <v>0</v>
      </c>
      <c r="M8" s="21">
        <f t="shared" si="0"/>
        <v>0</v>
      </c>
      <c r="N8" s="15">
        <f>SUM(L7+L8+L9)</f>
        <v>18</v>
      </c>
      <c r="O8" s="24"/>
      <c r="P8" s="24"/>
      <c r="R8" s="24"/>
      <c r="T8" t="s">
        <v>150</v>
      </c>
      <c r="U8" s="59"/>
      <c r="V8" s="59"/>
      <c r="W8" s="59"/>
      <c r="X8" s="59"/>
      <c r="Y8" s="59"/>
      <c r="Z8" s="59"/>
      <c r="AA8" s="59"/>
      <c r="AB8" s="59"/>
      <c r="AC8" s="59"/>
      <c r="AD8" s="59"/>
      <c r="AE8" s="77">
        <f t="shared" si="1"/>
        <v>0</v>
      </c>
      <c r="AF8" s="78">
        <f t="shared" si="1"/>
        <v>0</v>
      </c>
      <c r="AG8" s="73">
        <f>SUM(AE7+AE8+AE9)</f>
        <v>18</v>
      </c>
    </row>
    <row r="9" spans="1:33" ht="19.5" customHeight="1">
      <c r="A9" t="s">
        <v>151</v>
      </c>
      <c r="B9" s="59">
        <v>2</v>
      </c>
      <c r="C9" s="59">
        <v>37</v>
      </c>
      <c r="D9" s="59">
        <v>2</v>
      </c>
      <c r="E9" s="59">
        <v>37</v>
      </c>
      <c r="F9" s="59">
        <v>2</v>
      </c>
      <c r="G9" s="59">
        <v>35</v>
      </c>
      <c r="H9" s="59">
        <v>2</v>
      </c>
      <c r="I9" s="59">
        <v>34</v>
      </c>
      <c r="J9" s="59">
        <v>2</v>
      </c>
      <c r="K9" s="59">
        <v>33</v>
      </c>
      <c r="L9" s="22">
        <f t="shared" si="0"/>
        <v>10</v>
      </c>
      <c r="M9" s="23">
        <f t="shared" si="0"/>
        <v>176</v>
      </c>
      <c r="N9" s="16">
        <f>SUM(M7+M8+M9)</f>
        <v>318</v>
      </c>
      <c r="O9" s="24"/>
      <c r="P9" s="24"/>
      <c r="R9" s="24">
        <v>37</v>
      </c>
      <c r="T9" t="s">
        <v>152</v>
      </c>
      <c r="U9" s="59">
        <v>2</v>
      </c>
      <c r="V9" s="59">
        <v>40</v>
      </c>
      <c r="W9" s="59">
        <v>2</v>
      </c>
      <c r="X9" s="59">
        <v>37</v>
      </c>
      <c r="Y9" s="59">
        <v>2</v>
      </c>
      <c r="Z9" s="59">
        <v>33</v>
      </c>
      <c r="AA9" s="59">
        <v>2</v>
      </c>
      <c r="AB9" s="59">
        <v>34</v>
      </c>
      <c r="AC9" s="59">
        <v>2</v>
      </c>
      <c r="AD9" s="59">
        <v>29</v>
      </c>
      <c r="AE9" s="74">
        <f t="shared" si="1"/>
        <v>10</v>
      </c>
      <c r="AF9" s="75">
        <f t="shared" si="1"/>
        <v>173</v>
      </c>
      <c r="AG9" s="76">
        <f>SUM(AF7+AF8+AF9)</f>
        <v>311</v>
      </c>
    </row>
    <row r="10" spans="2:33" ht="11.25" customHeight="1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3"/>
      <c r="M10" s="53"/>
      <c r="O10" s="24"/>
      <c r="P10" s="24"/>
      <c r="R10" s="24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68"/>
      <c r="AF10" s="68"/>
      <c r="AG10" s="59"/>
    </row>
    <row r="11" spans="2:33" ht="11.25" customHeight="1">
      <c r="B11" s="59"/>
      <c r="C11" s="59"/>
      <c r="D11" s="59"/>
      <c r="E11" s="59"/>
      <c r="F11" s="59"/>
      <c r="G11" s="59"/>
      <c r="H11" s="59"/>
      <c r="I11" s="59"/>
      <c r="J11" s="59"/>
      <c r="K11" s="59"/>
      <c r="O11" s="24"/>
      <c r="P11" s="24"/>
      <c r="R11" s="24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</row>
    <row r="12" spans="1:33" ht="12" customHeight="1">
      <c r="A12" s="14" t="s">
        <v>153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O12" s="24"/>
      <c r="P12" s="24"/>
      <c r="R12" s="24"/>
      <c r="T12" s="14" t="s">
        <v>153</v>
      </c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</row>
    <row r="13" spans="1:33" ht="15" customHeight="1">
      <c r="A13" t="s">
        <v>206</v>
      </c>
      <c r="B13" s="59">
        <v>2</v>
      </c>
      <c r="C13" s="59">
        <v>36</v>
      </c>
      <c r="D13" s="59">
        <v>2</v>
      </c>
      <c r="E13" s="59">
        <v>32</v>
      </c>
      <c r="F13" s="59"/>
      <c r="G13" s="59"/>
      <c r="H13" s="59"/>
      <c r="I13" s="59"/>
      <c r="J13" s="59"/>
      <c r="K13" s="59"/>
      <c r="L13" s="18">
        <f aca="true" t="shared" si="2" ref="L13:M15">SUM(B13+D13+F13+H13+J13)</f>
        <v>4</v>
      </c>
      <c r="M13" s="19">
        <f t="shared" si="2"/>
        <v>68</v>
      </c>
      <c r="N13" s="15">
        <f>SUM(L13+L14+L15)</f>
        <v>16</v>
      </c>
      <c r="O13" s="24"/>
      <c r="P13" s="24"/>
      <c r="R13" s="24">
        <v>36</v>
      </c>
      <c r="T13" t="s">
        <v>148</v>
      </c>
      <c r="U13" s="59">
        <v>2</v>
      </c>
      <c r="V13" s="59">
        <v>34</v>
      </c>
      <c r="W13" s="59">
        <v>2</v>
      </c>
      <c r="X13" s="59">
        <v>32</v>
      </c>
      <c r="Y13" s="59"/>
      <c r="Z13" s="59"/>
      <c r="AA13" s="59"/>
      <c r="AB13" s="59"/>
      <c r="AC13" s="59"/>
      <c r="AD13" s="59"/>
      <c r="AE13" s="71">
        <f aca="true" t="shared" si="3" ref="AE13:AF15">SUM(U13+W13+Y13+AA13+AC13)</f>
        <v>4</v>
      </c>
      <c r="AF13" s="72">
        <f t="shared" si="3"/>
        <v>66</v>
      </c>
      <c r="AG13" s="73">
        <f>SUM(AE13+AE14+AE15)</f>
        <v>16</v>
      </c>
    </row>
    <row r="14" spans="1:33" ht="19.5" customHeight="1">
      <c r="A14" s="11" t="s">
        <v>154</v>
      </c>
      <c r="B14" s="59"/>
      <c r="C14" s="59"/>
      <c r="D14" s="59"/>
      <c r="E14" s="59"/>
      <c r="F14" s="119">
        <v>2</v>
      </c>
      <c r="G14" s="59">
        <v>45</v>
      </c>
      <c r="H14" s="59">
        <v>2</v>
      </c>
      <c r="I14" s="59">
        <v>40</v>
      </c>
      <c r="J14" s="59">
        <v>2</v>
      </c>
      <c r="K14" s="59">
        <v>52</v>
      </c>
      <c r="L14" s="20">
        <f t="shared" si="2"/>
        <v>6</v>
      </c>
      <c r="M14" s="21">
        <f t="shared" si="2"/>
        <v>137</v>
      </c>
      <c r="N14" s="16">
        <f>SUM(M13+M14+M15)</f>
        <v>325</v>
      </c>
      <c r="O14" s="24"/>
      <c r="P14" s="24"/>
      <c r="R14" s="24"/>
      <c r="T14" t="s">
        <v>155</v>
      </c>
      <c r="U14" s="59"/>
      <c r="V14" s="59"/>
      <c r="W14" s="59"/>
      <c r="X14" s="59"/>
      <c r="Y14" s="119">
        <v>2</v>
      </c>
      <c r="Z14" s="59">
        <v>48</v>
      </c>
      <c r="AA14" s="59">
        <v>2</v>
      </c>
      <c r="AB14" s="59">
        <v>40</v>
      </c>
      <c r="AC14" s="59">
        <v>2</v>
      </c>
      <c r="AD14" s="59">
        <v>41</v>
      </c>
      <c r="AE14" s="77">
        <f t="shared" si="3"/>
        <v>6</v>
      </c>
      <c r="AF14" s="78">
        <f t="shared" si="3"/>
        <v>129</v>
      </c>
      <c r="AG14" s="76">
        <f>SUM(AF13+AF14+AF15)</f>
        <v>318</v>
      </c>
    </row>
    <row r="15" spans="1:33" ht="19.5" customHeight="1">
      <c r="A15" t="s">
        <v>151</v>
      </c>
      <c r="B15" s="59">
        <v>1</v>
      </c>
      <c r="C15" s="59">
        <v>21</v>
      </c>
      <c r="D15" s="59">
        <v>1</v>
      </c>
      <c r="E15" s="59">
        <v>24</v>
      </c>
      <c r="F15" s="59">
        <v>2</v>
      </c>
      <c r="G15" s="59">
        <v>32</v>
      </c>
      <c r="H15" s="59">
        <v>1</v>
      </c>
      <c r="I15" s="59">
        <v>22</v>
      </c>
      <c r="J15" s="59">
        <v>1</v>
      </c>
      <c r="K15" s="59">
        <v>21</v>
      </c>
      <c r="L15" s="22">
        <f t="shared" si="2"/>
        <v>6</v>
      </c>
      <c r="M15" s="23">
        <f t="shared" si="2"/>
        <v>120</v>
      </c>
      <c r="O15" s="24"/>
      <c r="P15" s="24"/>
      <c r="R15" s="24">
        <v>21</v>
      </c>
      <c r="T15" t="s">
        <v>152</v>
      </c>
      <c r="U15" s="59">
        <v>1</v>
      </c>
      <c r="V15" s="59">
        <v>24</v>
      </c>
      <c r="W15" s="59">
        <v>1</v>
      </c>
      <c r="X15" s="59">
        <v>27</v>
      </c>
      <c r="Y15" s="59">
        <v>2</v>
      </c>
      <c r="Z15" s="59">
        <v>32</v>
      </c>
      <c r="AA15" s="59">
        <v>1</v>
      </c>
      <c r="AB15" s="59">
        <v>21</v>
      </c>
      <c r="AC15" s="59">
        <v>1</v>
      </c>
      <c r="AD15" s="59">
        <v>19</v>
      </c>
      <c r="AE15" s="74">
        <f t="shared" si="3"/>
        <v>6</v>
      </c>
      <c r="AF15" s="75">
        <f t="shared" si="3"/>
        <v>123</v>
      </c>
      <c r="AG15" s="59"/>
    </row>
    <row r="16" spans="2:33" ht="12.75" customHeight="1">
      <c r="B16" s="59"/>
      <c r="C16" s="59"/>
      <c r="D16" s="59"/>
      <c r="E16" s="59"/>
      <c r="F16" s="59"/>
      <c r="G16" s="59"/>
      <c r="H16" s="59"/>
      <c r="I16" s="59"/>
      <c r="J16" s="59"/>
      <c r="K16" s="59"/>
      <c r="O16" s="24"/>
      <c r="P16" s="24"/>
      <c r="R16" s="24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</row>
    <row r="17" spans="1:33" ht="12" customHeight="1">
      <c r="A17" s="14" t="s">
        <v>156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O17" s="24"/>
      <c r="P17" s="24"/>
      <c r="R17" s="24"/>
      <c r="T17" s="14" t="s">
        <v>157</v>
      </c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</row>
    <row r="18" spans="1:33" ht="14.25" customHeight="1">
      <c r="A18" t="s">
        <v>204</v>
      </c>
      <c r="B18" s="59">
        <v>2</v>
      </c>
      <c r="C18" s="59">
        <v>33</v>
      </c>
      <c r="D18" s="59">
        <v>2</v>
      </c>
      <c r="E18" s="59">
        <v>48</v>
      </c>
      <c r="F18" s="59">
        <v>2</v>
      </c>
      <c r="G18" s="59">
        <v>37</v>
      </c>
      <c r="H18" s="59">
        <v>2</v>
      </c>
      <c r="I18" s="59">
        <v>40</v>
      </c>
      <c r="J18" s="59">
        <v>1</v>
      </c>
      <c r="K18" s="59">
        <v>29</v>
      </c>
      <c r="L18" s="18">
        <f>SUM(B18+D18+F18+H18+J18)</f>
        <v>9</v>
      </c>
      <c r="M18" s="19">
        <f>SUM(C18+E18+G18+I18+K18)</f>
        <v>187</v>
      </c>
      <c r="N18" s="15">
        <f>SUM(L18+L19)</f>
        <v>14</v>
      </c>
      <c r="O18" s="24"/>
      <c r="P18" s="24"/>
      <c r="R18" s="24">
        <v>33</v>
      </c>
      <c r="T18" t="s">
        <v>148</v>
      </c>
      <c r="U18" s="59">
        <v>2</v>
      </c>
      <c r="V18" s="59">
        <v>33</v>
      </c>
      <c r="W18" s="59">
        <v>2</v>
      </c>
      <c r="X18" s="59">
        <v>46</v>
      </c>
      <c r="Y18" s="59">
        <v>2</v>
      </c>
      <c r="Z18" s="59">
        <v>41</v>
      </c>
      <c r="AA18" s="59">
        <v>2</v>
      </c>
      <c r="AB18" s="59">
        <v>36</v>
      </c>
      <c r="AC18" s="59">
        <v>1</v>
      </c>
      <c r="AD18" s="59">
        <v>23</v>
      </c>
      <c r="AE18" s="71">
        <f>SUM(U18+W18+Y18+AA18+AC18)</f>
        <v>9</v>
      </c>
      <c r="AF18" s="72">
        <f>SUM(V18+X18+Z18+AB18+AD18)</f>
        <v>179</v>
      </c>
      <c r="AG18" s="73">
        <f>SUM(AE18+AE19)</f>
        <v>14</v>
      </c>
    </row>
    <row r="19" spans="1:33" ht="16.5" customHeight="1">
      <c r="A19" t="s">
        <v>149</v>
      </c>
      <c r="B19" s="59">
        <v>1</v>
      </c>
      <c r="C19" s="59">
        <v>25</v>
      </c>
      <c r="D19" s="59">
        <v>1</v>
      </c>
      <c r="E19" s="59">
        <v>30</v>
      </c>
      <c r="F19" s="59">
        <v>1</v>
      </c>
      <c r="G19" s="59">
        <v>27</v>
      </c>
      <c r="H19" s="59">
        <v>1</v>
      </c>
      <c r="I19" s="59">
        <v>23</v>
      </c>
      <c r="J19" s="59">
        <v>1</v>
      </c>
      <c r="K19" s="59">
        <v>27</v>
      </c>
      <c r="L19" s="22">
        <f>SUM(B19+D19+F19+H19+J19)</f>
        <v>5</v>
      </c>
      <c r="M19" s="23">
        <f>SUM(C19+E19+G19+I19+K19)</f>
        <v>132</v>
      </c>
      <c r="N19" s="16">
        <f>SUM(M18+M19)</f>
        <v>319</v>
      </c>
      <c r="O19" s="24"/>
      <c r="P19" s="24"/>
      <c r="R19" s="24">
        <v>25</v>
      </c>
      <c r="T19" t="s">
        <v>150</v>
      </c>
      <c r="U19" s="59">
        <v>1</v>
      </c>
      <c r="V19" s="59">
        <v>25</v>
      </c>
      <c r="W19" s="59">
        <v>1</v>
      </c>
      <c r="X19" s="59">
        <v>28</v>
      </c>
      <c r="Y19" s="59">
        <v>1</v>
      </c>
      <c r="Z19" s="59">
        <v>23</v>
      </c>
      <c r="AA19" s="59">
        <v>1</v>
      </c>
      <c r="AB19" s="59">
        <v>28</v>
      </c>
      <c r="AC19" s="59">
        <v>1</v>
      </c>
      <c r="AD19" s="59">
        <v>23</v>
      </c>
      <c r="AE19" s="74">
        <f>SUM(U19+W19+Y19+AA19+AC19)</f>
        <v>5</v>
      </c>
      <c r="AF19" s="75">
        <f>SUM(V19+X19+Z19+AB19+AD19)</f>
        <v>127</v>
      </c>
      <c r="AG19" s="76">
        <f>SUM(AF18+AF19)</f>
        <v>306</v>
      </c>
    </row>
    <row r="20" spans="2:33" ht="9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O20" s="24"/>
      <c r="P20" s="24"/>
      <c r="R20" s="24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</row>
    <row r="21" spans="1:33" ht="12" customHeight="1">
      <c r="A21" s="14" t="s">
        <v>158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O21" s="24"/>
      <c r="P21" s="24"/>
      <c r="R21" s="24"/>
      <c r="T21" s="14" t="s">
        <v>158</v>
      </c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</row>
    <row r="22" spans="1:33" ht="15.75" customHeight="1">
      <c r="A22" t="s">
        <v>159</v>
      </c>
      <c r="B22" s="59"/>
      <c r="C22" s="59"/>
      <c r="D22" s="59"/>
      <c r="E22" s="120"/>
      <c r="F22" s="59"/>
      <c r="G22" s="59"/>
      <c r="H22" s="59"/>
      <c r="I22" s="59"/>
      <c r="J22" s="59"/>
      <c r="K22" s="59"/>
      <c r="L22" s="18">
        <f aca="true" t="shared" si="4" ref="L22:M24">SUM(B22+D22+F22+H22+J22)</f>
        <v>0</v>
      </c>
      <c r="M22" s="19">
        <f t="shared" si="4"/>
        <v>0</v>
      </c>
      <c r="N22" s="15">
        <f>SUM(L22+L23+L24)</f>
        <v>15</v>
      </c>
      <c r="O22" s="24"/>
      <c r="P22" s="24"/>
      <c r="R22" s="24"/>
      <c r="T22" t="s">
        <v>160</v>
      </c>
      <c r="U22" s="59"/>
      <c r="V22" s="59"/>
      <c r="W22" s="59"/>
      <c r="X22" s="120"/>
      <c r="Y22" s="59"/>
      <c r="Z22" s="59"/>
      <c r="AA22" s="59"/>
      <c r="AB22" s="59"/>
      <c r="AC22" s="59"/>
      <c r="AD22" s="59"/>
      <c r="AE22" s="71">
        <f aca="true" t="shared" si="5" ref="AE22:AF24">SUM(U22+W22+Y22+AA22+AC22)</f>
        <v>0</v>
      </c>
      <c r="AF22" s="72">
        <f t="shared" si="5"/>
        <v>0</v>
      </c>
      <c r="AG22" s="73">
        <f>SUM(AE22+AE23+AE24)</f>
        <v>15</v>
      </c>
    </row>
    <row r="23" spans="1:33" ht="19.5" customHeight="1">
      <c r="A23" t="s">
        <v>203</v>
      </c>
      <c r="B23" s="59">
        <v>2</v>
      </c>
      <c r="C23" s="59">
        <v>33</v>
      </c>
      <c r="D23" s="59">
        <v>2</v>
      </c>
      <c r="E23" s="59">
        <v>33</v>
      </c>
      <c r="F23" s="59">
        <v>3</v>
      </c>
      <c r="G23" s="59">
        <v>61</v>
      </c>
      <c r="H23" s="59">
        <v>2</v>
      </c>
      <c r="I23" s="59">
        <v>35</v>
      </c>
      <c r="J23" s="59">
        <v>2</v>
      </c>
      <c r="K23" s="59">
        <v>41</v>
      </c>
      <c r="L23" s="20">
        <f t="shared" si="4"/>
        <v>11</v>
      </c>
      <c r="M23" s="21">
        <f t="shared" si="4"/>
        <v>203</v>
      </c>
      <c r="N23" s="16">
        <f>SUM(M22+M23+M24)</f>
        <v>296</v>
      </c>
      <c r="O23" s="24"/>
      <c r="P23" s="24"/>
      <c r="R23" s="24">
        <v>33</v>
      </c>
      <c r="T23" t="s">
        <v>230</v>
      </c>
      <c r="U23" s="59">
        <v>2</v>
      </c>
      <c r="V23" s="59">
        <v>33</v>
      </c>
      <c r="W23" s="59">
        <v>2</v>
      </c>
      <c r="X23" s="59">
        <v>33</v>
      </c>
      <c r="Y23" s="59">
        <v>3</v>
      </c>
      <c r="Z23" s="59">
        <v>61</v>
      </c>
      <c r="AA23" s="59">
        <v>2</v>
      </c>
      <c r="AB23" s="59">
        <v>35</v>
      </c>
      <c r="AC23" s="59">
        <v>2</v>
      </c>
      <c r="AD23" s="59">
        <v>41</v>
      </c>
      <c r="AE23" s="77">
        <f t="shared" si="5"/>
        <v>11</v>
      </c>
      <c r="AF23" s="78">
        <f t="shared" si="5"/>
        <v>203</v>
      </c>
      <c r="AG23" s="76">
        <f>SUM(AF22+AF23+AF24)</f>
        <v>326</v>
      </c>
    </row>
    <row r="24" spans="1:33" ht="21" customHeight="1">
      <c r="A24" s="140" t="s">
        <v>229</v>
      </c>
      <c r="B24" s="120"/>
      <c r="C24" s="59"/>
      <c r="D24" s="59">
        <v>1</v>
      </c>
      <c r="E24" s="59">
        <v>21</v>
      </c>
      <c r="F24" s="59">
        <v>1</v>
      </c>
      <c r="G24" s="59">
        <v>24</v>
      </c>
      <c r="H24" s="59">
        <v>1</v>
      </c>
      <c r="I24" s="59">
        <v>25</v>
      </c>
      <c r="J24" s="59">
        <v>1</v>
      </c>
      <c r="K24" s="59">
        <v>23</v>
      </c>
      <c r="L24" s="22">
        <f t="shared" si="4"/>
        <v>4</v>
      </c>
      <c r="M24" s="23">
        <f t="shared" si="4"/>
        <v>93</v>
      </c>
      <c r="O24" s="24"/>
      <c r="P24" s="24"/>
      <c r="R24" s="24"/>
      <c r="T24" t="s">
        <v>260</v>
      </c>
      <c r="U24" s="120"/>
      <c r="V24" s="59">
        <v>30</v>
      </c>
      <c r="W24" s="59">
        <v>1</v>
      </c>
      <c r="X24" s="59">
        <v>21</v>
      </c>
      <c r="Y24" s="59">
        <v>1</v>
      </c>
      <c r="Z24" s="59">
        <v>24</v>
      </c>
      <c r="AA24" s="59">
        <v>1</v>
      </c>
      <c r="AB24" s="59">
        <v>25</v>
      </c>
      <c r="AC24" s="59">
        <v>1</v>
      </c>
      <c r="AD24" s="59">
        <v>23</v>
      </c>
      <c r="AE24" s="74">
        <f t="shared" si="5"/>
        <v>4</v>
      </c>
      <c r="AF24" s="75">
        <f t="shared" si="5"/>
        <v>123</v>
      </c>
      <c r="AG24" s="59"/>
    </row>
    <row r="25" spans="1:33" ht="12" customHeight="1">
      <c r="A25" s="132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3"/>
      <c r="M25" s="53"/>
      <c r="O25" s="24"/>
      <c r="P25" s="24"/>
      <c r="R25" s="24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68"/>
      <c r="AF25" s="68"/>
      <c r="AG25" s="59"/>
    </row>
    <row r="26" spans="1:33" ht="15" customHeight="1">
      <c r="A26" s="14" t="s">
        <v>161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O26" s="24"/>
      <c r="P26" s="24"/>
      <c r="R26" s="24"/>
      <c r="T26" s="14" t="s">
        <v>232</v>
      </c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</row>
    <row r="27" spans="1:33" ht="14.25" customHeight="1">
      <c r="A27" t="s">
        <v>159</v>
      </c>
      <c r="B27" s="59">
        <v>1</v>
      </c>
      <c r="C27" s="59">
        <v>24</v>
      </c>
      <c r="D27" s="59"/>
      <c r="E27" s="59"/>
      <c r="F27" s="59"/>
      <c r="G27" s="59"/>
      <c r="H27" s="59"/>
      <c r="I27" s="59"/>
      <c r="J27" s="59"/>
      <c r="K27" s="59"/>
      <c r="L27" s="18">
        <f aca="true" t="shared" si="6" ref="L27:M29">SUM(B27+D27+F27+H27+J27)</f>
        <v>1</v>
      </c>
      <c r="M27" s="19">
        <f t="shared" si="6"/>
        <v>24</v>
      </c>
      <c r="N27" s="19">
        <f>SUM(L27+L28+L29)</f>
        <v>11</v>
      </c>
      <c r="O27" s="24"/>
      <c r="P27" s="24"/>
      <c r="R27" s="24"/>
      <c r="T27" t="s">
        <v>231</v>
      </c>
      <c r="U27" s="59">
        <v>1</v>
      </c>
      <c r="V27" s="59">
        <v>22</v>
      </c>
      <c r="W27" s="59"/>
      <c r="X27" s="59"/>
      <c r="Y27" s="59"/>
      <c r="Z27" s="59"/>
      <c r="AA27" s="59"/>
      <c r="AB27" s="59"/>
      <c r="AC27" s="59"/>
      <c r="AD27" s="59"/>
      <c r="AE27" s="71">
        <f aca="true" t="shared" si="7" ref="AE27:AF29">SUM(U27+W27+Y27+AA27+AC27)</f>
        <v>1</v>
      </c>
      <c r="AF27" s="72">
        <f t="shared" si="7"/>
        <v>22</v>
      </c>
      <c r="AG27" s="73">
        <f>SUM(AE27+AE28+AE29)</f>
        <v>10</v>
      </c>
    </row>
    <row r="28" spans="1:33" ht="19.5" customHeight="1">
      <c r="A28" t="s">
        <v>205</v>
      </c>
      <c r="B28" s="59">
        <v>1</v>
      </c>
      <c r="C28" s="59">
        <v>13</v>
      </c>
      <c r="D28" s="59"/>
      <c r="E28" s="59"/>
      <c r="F28" s="59"/>
      <c r="G28" s="59"/>
      <c r="H28" s="59"/>
      <c r="I28" s="59"/>
      <c r="J28" s="120"/>
      <c r="K28" s="59"/>
      <c r="L28" s="20">
        <f t="shared" si="6"/>
        <v>1</v>
      </c>
      <c r="M28" s="21">
        <f t="shared" si="6"/>
        <v>13</v>
      </c>
      <c r="N28" s="23">
        <f>SUM(M27+M28+M29)</f>
        <v>214</v>
      </c>
      <c r="O28" s="24"/>
      <c r="P28" s="24"/>
      <c r="R28" s="24">
        <v>68</v>
      </c>
      <c r="T28" t="s">
        <v>165</v>
      </c>
      <c r="U28" s="59">
        <v>1</v>
      </c>
      <c r="V28" s="59">
        <v>13</v>
      </c>
      <c r="W28" s="59"/>
      <c r="X28" s="59"/>
      <c r="Y28" s="59"/>
      <c r="Z28" s="59"/>
      <c r="AA28" s="59"/>
      <c r="AB28" s="59"/>
      <c r="AC28" s="120"/>
      <c r="AD28" s="59"/>
      <c r="AE28" s="77">
        <f t="shared" si="7"/>
        <v>1</v>
      </c>
      <c r="AF28" s="78">
        <f t="shared" si="7"/>
        <v>13</v>
      </c>
      <c r="AG28" s="76">
        <f>SUM(AF27+AF28+AF29)</f>
        <v>204</v>
      </c>
    </row>
    <row r="29" spans="2:33" ht="15" customHeight="1">
      <c r="B29" s="59">
        <v>1</v>
      </c>
      <c r="C29" s="59">
        <v>30</v>
      </c>
      <c r="D29" s="59">
        <v>2</v>
      </c>
      <c r="E29" s="59">
        <v>49</v>
      </c>
      <c r="F29" s="59">
        <v>2</v>
      </c>
      <c r="G29" s="59">
        <v>34</v>
      </c>
      <c r="H29" s="59">
        <v>2</v>
      </c>
      <c r="I29" s="59">
        <v>31</v>
      </c>
      <c r="J29" s="59">
        <v>2</v>
      </c>
      <c r="K29" s="59">
        <v>33</v>
      </c>
      <c r="L29" s="22">
        <f t="shared" si="6"/>
        <v>9</v>
      </c>
      <c r="M29" s="23">
        <f t="shared" si="6"/>
        <v>177</v>
      </c>
      <c r="N29" s="53"/>
      <c r="O29" s="24"/>
      <c r="P29" s="24"/>
      <c r="R29" s="24"/>
      <c r="T29" t="s">
        <v>148</v>
      </c>
      <c r="U29" s="59">
        <v>1</v>
      </c>
      <c r="V29" s="59">
        <v>30</v>
      </c>
      <c r="W29" s="59">
        <v>2</v>
      </c>
      <c r="X29" s="59">
        <v>42</v>
      </c>
      <c r="Y29" s="59">
        <v>2</v>
      </c>
      <c r="Z29" s="59">
        <v>35</v>
      </c>
      <c r="AA29" s="59">
        <v>1</v>
      </c>
      <c r="AB29" s="59">
        <v>28</v>
      </c>
      <c r="AC29" s="59">
        <v>2</v>
      </c>
      <c r="AD29" s="59">
        <v>34</v>
      </c>
      <c r="AE29" s="74">
        <f t="shared" si="7"/>
        <v>8</v>
      </c>
      <c r="AF29" s="75">
        <f t="shared" si="7"/>
        <v>169</v>
      </c>
      <c r="AG29" s="68"/>
    </row>
    <row r="30" spans="2:33" ht="9.7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O30" s="24"/>
      <c r="P30" s="24"/>
      <c r="R30" s="24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</row>
    <row r="31" spans="1:33" ht="12" customHeight="1">
      <c r="A31" s="14" t="s">
        <v>162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O31" s="24"/>
      <c r="P31" s="24"/>
      <c r="R31" s="24"/>
      <c r="T31" s="14" t="s">
        <v>163</v>
      </c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</row>
    <row r="32" spans="1:33" ht="18.75" customHeight="1">
      <c r="A32" s="144" t="s">
        <v>250</v>
      </c>
      <c r="B32" s="59"/>
      <c r="C32" s="59"/>
      <c r="D32" s="59"/>
      <c r="E32" s="59"/>
      <c r="F32" s="59"/>
      <c r="G32" s="59"/>
      <c r="H32" s="124"/>
      <c r="I32" s="124"/>
      <c r="J32" s="126"/>
      <c r="K32" s="126"/>
      <c r="L32" s="18">
        <f>SUM(B32+D32+F32+H32+J32)</f>
        <v>0</v>
      </c>
      <c r="M32" s="19">
        <f>SUM(C32+E32+G32+I32+K32)</f>
        <v>0</v>
      </c>
      <c r="N32" s="15">
        <f>SUM(L32+L33)</f>
        <v>7</v>
      </c>
      <c r="O32" s="24"/>
      <c r="P32" s="24"/>
      <c r="R32" s="24"/>
      <c r="T32" s="124" t="s">
        <v>164</v>
      </c>
      <c r="U32" s="59"/>
      <c r="V32" s="59"/>
      <c r="W32" s="59"/>
      <c r="X32" s="59"/>
      <c r="Y32" s="59"/>
      <c r="Z32" s="59"/>
      <c r="AA32" s="124"/>
      <c r="AB32" s="124"/>
      <c r="AC32" s="126"/>
      <c r="AD32" s="126"/>
      <c r="AE32" s="71">
        <f>SUM(U32+W32+Y32+AA32+AC32)</f>
        <v>0</v>
      </c>
      <c r="AF32" s="72">
        <f>SUM(V32+X32+Z32+AB32+AD32)</f>
        <v>0</v>
      </c>
      <c r="AG32" s="68"/>
    </row>
    <row r="33" spans="1:33" ht="17.25" customHeight="1">
      <c r="A33" t="s">
        <v>165</v>
      </c>
      <c r="B33" s="59">
        <v>2</v>
      </c>
      <c r="C33" s="59">
        <v>34</v>
      </c>
      <c r="D33" s="120">
        <v>2</v>
      </c>
      <c r="E33" s="59">
        <v>31</v>
      </c>
      <c r="F33" s="120">
        <v>1</v>
      </c>
      <c r="G33" s="59">
        <v>24</v>
      </c>
      <c r="H33" s="59">
        <v>1</v>
      </c>
      <c r="I33" s="59">
        <v>24</v>
      </c>
      <c r="J33" s="59">
        <v>1</v>
      </c>
      <c r="K33" s="59">
        <v>24</v>
      </c>
      <c r="L33" s="22">
        <f>SUM(B33+D33+F33+H33+J33)</f>
        <v>7</v>
      </c>
      <c r="M33" s="23">
        <f>SUM(C33+E33+G33+I33+K33)</f>
        <v>137</v>
      </c>
      <c r="N33" s="16">
        <f>SUM(M32+M33)</f>
        <v>137</v>
      </c>
      <c r="O33" s="24"/>
      <c r="P33" s="24"/>
      <c r="R33" s="24">
        <v>34</v>
      </c>
      <c r="T33" t="s">
        <v>165</v>
      </c>
      <c r="U33" s="59">
        <v>2</v>
      </c>
      <c r="V33" s="59">
        <v>33</v>
      </c>
      <c r="W33" s="120">
        <v>2</v>
      </c>
      <c r="X33" s="59">
        <v>31</v>
      </c>
      <c r="Y33" s="120">
        <v>1</v>
      </c>
      <c r="Z33" s="59">
        <v>24</v>
      </c>
      <c r="AA33" s="59">
        <v>1</v>
      </c>
      <c r="AB33" s="59">
        <v>23</v>
      </c>
      <c r="AC33" s="59">
        <v>1</v>
      </c>
      <c r="AD33" s="59">
        <v>24</v>
      </c>
      <c r="AE33" s="74">
        <f>SUM(U33+W33+Y33+AA33+AC33)</f>
        <v>7</v>
      </c>
      <c r="AF33" s="75">
        <f>SUM(V33+X33+Z33+AB33+AD33)</f>
        <v>135</v>
      </c>
      <c r="AG33" s="68"/>
    </row>
    <row r="34" spans="2:33" ht="14.2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O34" s="24"/>
      <c r="P34" s="24"/>
      <c r="R34" s="24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</row>
    <row r="35" spans="1:33" ht="19.5" customHeight="1">
      <c r="A35" s="145" t="s">
        <v>251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O35" s="24"/>
      <c r="P35" s="24"/>
      <c r="R35" s="24"/>
      <c r="T35" s="14" t="s">
        <v>166</v>
      </c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</row>
    <row r="36" spans="1:33" ht="15" customHeight="1">
      <c r="A36" t="s">
        <v>167</v>
      </c>
      <c r="B36" s="120">
        <v>5</v>
      </c>
      <c r="C36" s="59">
        <v>122</v>
      </c>
      <c r="D36" s="59">
        <v>6</v>
      </c>
      <c r="E36" s="59">
        <v>123</v>
      </c>
      <c r="F36" s="59">
        <v>1</v>
      </c>
      <c r="G36" s="59">
        <v>22</v>
      </c>
      <c r="H36" s="59">
        <v>2</v>
      </c>
      <c r="I36" s="59">
        <v>31</v>
      </c>
      <c r="J36" s="59">
        <v>1</v>
      </c>
      <c r="K36" s="59">
        <v>11</v>
      </c>
      <c r="L36" s="18">
        <f aca="true" t="shared" si="8" ref="L36:M40">SUM(B36+D36+F36+H36+J36)</f>
        <v>15</v>
      </c>
      <c r="M36" s="19">
        <f t="shared" si="8"/>
        <v>309</v>
      </c>
      <c r="N36" s="15">
        <f>SUM(L36+L37+L38+L39+L40)</f>
        <v>27</v>
      </c>
      <c r="O36" t="s">
        <v>196</v>
      </c>
      <c r="P36" s="24"/>
      <c r="R36" s="24">
        <v>122</v>
      </c>
      <c r="T36" t="s">
        <v>167</v>
      </c>
      <c r="U36" s="120">
        <v>6</v>
      </c>
      <c r="V36" s="59">
        <v>149</v>
      </c>
      <c r="W36" s="59">
        <v>6</v>
      </c>
      <c r="X36" s="59">
        <v>121</v>
      </c>
      <c r="Y36" s="59">
        <v>1</v>
      </c>
      <c r="Z36" s="59">
        <v>21</v>
      </c>
      <c r="AA36" s="59">
        <v>2</v>
      </c>
      <c r="AB36" s="59">
        <v>28</v>
      </c>
      <c r="AC36" s="59">
        <v>1</v>
      </c>
      <c r="AD36" s="59">
        <v>9</v>
      </c>
      <c r="AE36" s="71">
        <f aca="true" t="shared" si="9" ref="AE36:AF40">SUM(U36+W36+Y36+AA36+AC36)</f>
        <v>16</v>
      </c>
      <c r="AF36" s="72">
        <f t="shared" si="9"/>
        <v>328</v>
      </c>
      <c r="AG36" s="72">
        <f>SUM(AE36+AE37+AE38+AE39+AE40)</f>
        <v>29</v>
      </c>
    </row>
    <row r="37" spans="1:34" ht="16.5" customHeight="1">
      <c r="A37" t="s">
        <v>168</v>
      </c>
      <c r="B37" s="59"/>
      <c r="C37" s="59"/>
      <c r="D37" s="59"/>
      <c r="E37" s="59"/>
      <c r="F37" s="59">
        <v>1</v>
      </c>
      <c r="G37" s="59">
        <v>21</v>
      </c>
      <c r="H37" s="120">
        <v>1</v>
      </c>
      <c r="I37" s="59">
        <v>23</v>
      </c>
      <c r="J37" s="59">
        <v>1</v>
      </c>
      <c r="K37" s="59">
        <v>25</v>
      </c>
      <c r="L37" s="20">
        <f t="shared" si="8"/>
        <v>3</v>
      </c>
      <c r="M37" s="21">
        <f t="shared" si="8"/>
        <v>69</v>
      </c>
      <c r="N37" s="16">
        <f>SUM(M36+M37+M38+M39+M40)</f>
        <v>559</v>
      </c>
      <c r="P37" s="24"/>
      <c r="R37" s="24"/>
      <c r="T37" t="s">
        <v>169</v>
      </c>
      <c r="U37" s="59"/>
      <c r="V37" s="59"/>
      <c r="W37" s="59"/>
      <c r="X37" s="59"/>
      <c r="Y37" s="59">
        <v>1</v>
      </c>
      <c r="Z37" s="59">
        <v>15</v>
      </c>
      <c r="AA37" s="120">
        <v>1</v>
      </c>
      <c r="AB37" s="59">
        <v>15</v>
      </c>
      <c r="AC37" s="59">
        <v>1</v>
      </c>
      <c r="AD37" s="59">
        <v>16</v>
      </c>
      <c r="AE37" s="77">
        <f t="shared" si="9"/>
        <v>3</v>
      </c>
      <c r="AF37" s="78">
        <f t="shared" si="9"/>
        <v>46</v>
      </c>
      <c r="AG37" s="75">
        <f>SUM(AF36+AF37+AF38+AF39+AF40)</f>
        <v>546</v>
      </c>
      <c r="AH37" t="s">
        <v>196</v>
      </c>
    </row>
    <row r="38" spans="1:33" ht="19.5" customHeight="1">
      <c r="A38" s="11" t="s">
        <v>170</v>
      </c>
      <c r="B38" s="59"/>
      <c r="C38" s="59"/>
      <c r="D38" s="59"/>
      <c r="E38" s="59"/>
      <c r="F38" s="59">
        <v>1</v>
      </c>
      <c r="G38" s="59">
        <v>21</v>
      </c>
      <c r="H38" s="59">
        <v>1</v>
      </c>
      <c r="I38" s="59">
        <v>12</v>
      </c>
      <c r="J38" s="59">
        <v>1</v>
      </c>
      <c r="K38" s="59">
        <v>21</v>
      </c>
      <c r="L38" s="20">
        <f t="shared" si="8"/>
        <v>3</v>
      </c>
      <c r="M38" s="21">
        <f t="shared" si="8"/>
        <v>54</v>
      </c>
      <c r="P38" s="24"/>
      <c r="R38" s="24"/>
      <c r="T38" t="s">
        <v>171</v>
      </c>
      <c r="U38" s="59"/>
      <c r="V38" s="59"/>
      <c r="W38" s="59"/>
      <c r="X38" s="59"/>
      <c r="Y38" s="59">
        <v>1</v>
      </c>
      <c r="Z38" s="59">
        <v>17</v>
      </c>
      <c r="AA38" s="59">
        <v>1</v>
      </c>
      <c r="AB38" s="59">
        <v>14</v>
      </c>
      <c r="AC38" s="59">
        <v>1</v>
      </c>
      <c r="AD38" s="59">
        <v>18</v>
      </c>
      <c r="AE38" s="77">
        <f t="shared" si="9"/>
        <v>3</v>
      </c>
      <c r="AF38" s="78">
        <f t="shared" si="9"/>
        <v>49</v>
      </c>
      <c r="AG38" s="59"/>
    </row>
    <row r="39" spans="1:34" ht="19.5" customHeight="1">
      <c r="A39" t="s">
        <v>172</v>
      </c>
      <c r="B39" s="59"/>
      <c r="C39" s="59"/>
      <c r="D39" s="59"/>
      <c r="E39" s="59"/>
      <c r="F39" s="59">
        <v>1</v>
      </c>
      <c r="G39" s="59">
        <v>29</v>
      </c>
      <c r="H39" s="59"/>
      <c r="I39" s="59"/>
      <c r="J39" s="59">
        <v>1</v>
      </c>
      <c r="K39" s="59">
        <v>13</v>
      </c>
      <c r="L39" s="20">
        <f t="shared" si="8"/>
        <v>2</v>
      </c>
      <c r="M39" s="21">
        <f t="shared" si="8"/>
        <v>42</v>
      </c>
      <c r="O39" s="127"/>
      <c r="P39" s="24"/>
      <c r="R39" s="24"/>
      <c r="T39" t="s">
        <v>172</v>
      </c>
      <c r="U39" s="59"/>
      <c r="V39" s="59"/>
      <c r="W39" s="59"/>
      <c r="X39" s="59"/>
      <c r="Y39" s="59">
        <v>1</v>
      </c>
      <c r="Z39" s="59">
        <v>25</v>
      </c>
      <c r="AA39" s="59">
        <v>1</v>
      </c>
      <c r="AB39" s="59">
        <v>11</v>
      </c>
      <c r="AC39" s="59">
        <v>1</v>
      </c>
      <c r="AD39" s="59">
        <v>9</v>
      </c>
      <c r="AE39" s="77">
        <f t="shared" si="9"/>
        <v>3</v>
      </c>
      <c r="AF39" s="78">
        <f t="shared" si="9"/>
        <v>45</v>
      </c>
      <c r="AH39" t="s">
        <v>240</v>
      </c>
    </row>
    <row r="40" spans="1:33" ht="15.75" customHeight="1">
      <c r="A40" t="s">
        <v>173</v>
      </c>
      <c r="B40" s="59"/>
      <c r="C40" s="59"/>
      <c r="D40" s="59"/>
      <c r="E40" s="59"/>
      <c r="F40" s="59">
        <v>1</v>
      </c>
      <c r="G40" s="59">
        <v>28</v>
      </c>
      <c r="H40" s="59">
        <v>1</v>
      </c>
      <c r="I40" s="59">
        <v>25</v>
      </c>
      <c r="J40" s="59">
        <v>2</v>
      </c>
      <c r="K40" s="59">
        <v>32</v>
      </c>
      <c r="L40" s="22">
        <f t="shared" si="8"/>
        <v>4</v>
      </c>
      <c r="M40" s="23">
        <f t="shared" si="8"/>
        <v>85</v>
      </c>
      <c r="P40" s="24"/>
      <c r="R40" s="24"/>
      <c r="T40" t="s">
        <v>173</v>
      </c>
      <c r="U40" s="59"/>
      <c r="V40" s="59"/>
      <c r="W40" s="59"/>
      <c r="X40" s="59"/>
      <c r="Y40" s="59">
        <v>2</v>
      </c>
      <c r="Z40" s="59">
        <v>32</v>
      </c>
      <c r="AA40" s="59">
        <v>1</v>
      </c>
      <c r="AB40" s="59">
        <v>23</v>
      </c>
      <c r="AC40" s="59">
        <v>1</v>
      </c>
      <c r="AD40" s="59">
        <v>23</v>
      </c>
      <c r="AE40" s="74">
        <f t="shared" si="9"/>
        <v>4</v>
      </c>
      <c r="AF40" s="75">
        <f t="shared" si="9"/>
        <v>78</v>
      </c>
      <c r="AG40" s="59"/>
    </row>
    <row r="41" spans="2:33" ht="9.75" customHeight="1">
      <c r="B41" s="59"/>
      <c r="C41" s="59"/>
      <c r="D41" s="59"/>
      <c r="E41" s="59"/>
      <c r="F41" s="59"/>
      <c r="G41" s="59"/>
      <c r="H41" s="59"/>
      <c r="I41" s="59"/>
      <c r="J41" s="59"/>
      <c r="K41" s="59"/>
      <c r="P41" s="24"/>
      <c r="R41" s="24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</row>
    <row r="42" spans="1:33" ht="15.75" customHeight="1">
      <c r="A42" s="14" t="s">
        <v>174</v>
      </c>
      <c r="B42" s="119">
        <v>2</v>
      </c>
      <c r="C42" s="59">
        <v>35</v>
      </c>
      <c r="D42" s="59">
        <v>2</v>
      </c>
      <c r="E42" s="59">
        <v>46</v>
      </c>
      <c r="F42" s="59">
        <v>2</v>
      </c>
      <c r="G42" s="59">
        <v>32</v>
      </c>
      <c r="H42" s="120">
        <v>1</v>
      </c>
      <c r="I42" s="59">
        <v>23</v>
      </c>
      <c r="J42" s="120">
        <v>1</v>
      </c>
      <c r="K42" s="59">
        <v>27</v>
      </c>
      <c r="L42" s="12">
        <f>SUM(B42+D42+F42+H42+J42)</f>
        <v>8</v>
      </c>
      <c r="M42" s="13">
        <f>SUM(C42+E42+G42+I42+K42)</f>
        <v>163</v>
      </c>
      <c r="P42" s="24"/>
      <c r="R42" s="24">
        <v>35</v>
      </c>
      <c r="T42" s="14" t="s">
        <v>174</v>
      </c>
      <c r="U42" s="119">
        <v>2</v>
      </c>
      <c r="V42" s="59">
        <v>37</v>
      </c>
      <c r="W42" s="59">
        <v>2</v>
      </c>
      <c r="X42" s="59">
        <v>38</v>
      </c>
      <c r="Y42" s="59">
        <v>2</v>
      </c>
      <c r="Z42" s="59">
        <v>34</v>
      </c>
      <c r="AA42" s="120">
        <v>1</v>
      </c>
      <c r="AB42" s="59">
        <v>24</v>
      </c>
      <c r="AC42" s="120">
        <v>1</v>
      </c>
      <c r="AD42" s="59">
        <v>20</v>
      </c>
      <c r="AE42" s="69">
        <f>SUM(U42+W42+Y42+AA42+AC42)</f>
        <v>8</v>
      </c>
      <c r="AF42" s="70">
        <f>SUM(V42+X42+Z42+AB42+AD42)</f>
        <v>153</v>
      </c>
      <c r="AG42" s="59"/>
    </row>
    <row r="43" spans="1:33" ht="16.5" customHeight="1">
      <c r="A43" s="125" t="s">
        <v>202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P43" s="24"/>
      <c r="R43" s="24"/>
      <c r="T43" s="125" t="s">
        <v>233</v>
      </c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</row>
    <row r="44" spans="2:33" ht="9.75" customHeight="1">
      <c r="B44" s="59"/>
      <c r="C44" s="59"/>
      <c r="D44" s="59"/>
      <c r="E44" s="59"/>
      <c r="F44" s="59"/>
      <c r="G44" s="59"/>
      <c r="H44" s="59"/>
      <c r="I44" s="59"/>
      <c r="J44" s="59"/>
      <c r="K44" s="59"/>
      <c r="P44" s="24"/>
      <c r="R44" s="24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</row>
    <row r="45" spans="1:33" ht="15" customHeight="1">
      <c r="A45" t="s">
        <v>175</v>
      </c>
      <c r="B45" s="98">
        <f aca="true" t="shared" si="10" ref="B45:K45">SUM(B6:B42)</f>
        <v>24</v>
      </c>
      <c r="C45" s="98">
        <f t="shared" si="10"/>
        <v>479</v>
      </c>
      <c r="D45" s="98">
        <f t="shared" si="10"/>
        <v>24</v>
      </c>
      <c r="E45" s="98">
        <f t="shared" si="10"/>
        <v>498</v>
      </c>
      <c r="F45" s="98">
        <f t="shared" si="10"/>
        <v>24</v>
      </c>
      <c r="G45" s="98">
        <f t="shared" si="10"/>
        <v>489</v>
      </c>
      <c r="H45" s="98">
        <f t="shared" si="10"/>
        <v>22</v>
      </c>
      <c r="I45" s="98">
        <f t="shared" si="10"/>
        <v>421</v>
      </c>
      <c r="J45" s="98">
        <f t="shared" si="10"/>
        <v>22</v>
      </c>
      <c r="K45" s="98">
        <f t="shared" si="10"/>
        <v>444</v>
      </c>
      <c r="L45" s="98">
        <f>SUM(B45+D45+F45+H45+J45)</f>
        <v>116</v>
      </c>
      <c r="M45" s="98">
        <f>SUM(C45+E45+G45+I45+K45)</f>
        <v>2331</v>
      </c>
      <c r="O45" s="24"/>
      <c r="P45" s="24"/>
      <c r="Q45">
        <f>SUM(Q6:Q42)</f>
        <v>0</v>
      </c>
      <c r="R45" s="24">
        <f>SUM(R6:R42)</f>
        <v>480</v>
      </c>
      <c r="T45" t="s">
        <v>175</v>
      </c>
      <c r="U45" s="69">
        <f aca="true" t="shared" si="11" ref="U45:AD45">SUM(U6:U42)</f>
        <v>25</v>
      </c>
      <c r="V45" s="79">
        <f t="shared" si="11"/>
        <v>545</v>
      </c>
      <c r="W45" s="79">
        <f t="shared" si="11"/>
        <v>24</v>
      </c>
      <c r="X45" s="79">
        <f t="shared" si="11"/>
        <v>478</v>
      </c>
      <c r="Y45" s="79">
        <f t="shared" si="11"/>
        <v>25</v>
      </c>
      <c r="Z45" s="79">
        <f t="shared" si="11"/>
        <v>480</v>
      </c>
      <c r="AA45" s="79">
        <f t="shared" si="11"/>
        <v>22</v>
      </c>
      <c r="AB45" s="79">
        <f t="shared" si="11"/>
        <v>415</v>
      </c>
      <c r="AC45" s="79">
        <f t="shared" si="11"/>
        <v>21</v>
      </c>
      <c r="AD45" s="79">
        <f t="shared" si="11"/>
        <v>381</v>
      </c>
      <c r="AE45" s="79">
        <f>SUM(U45+W45+Y45+AA45+AC45)</f>
        <v>117</v>
      </c>
      <c r="AF45" s="70">
        <f>SUM(V45+X45+Z45+AB45+AD45)</f>
        <v>2299</v>
      </c>
      <c r="AG45" s="59"/>
    </row>
    <row r="46" spans="15:16" ht="19.5" customHeight="1">
      <c r="O46" s="24"/>
      <c r="P46" s="24"/>
    </row>
    <row r="47" spans="15:16" ht="15" customHeight="1">
      <c r="O47" s="24"/>
      <c r="P47" s="24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</sheetData>
  <printOptions gridLines="1"/>
  <pageMargins left="0.5905511811023623" right="0.5905511811023623" top="0.5905511811023623" bottom="0.5905511811023623" header="0.5" footer="0.5"/>
  <pageSetup fitToHeight="1" fitToWidth="1" horizontalDpi="120" verticalDpi="120" orientation="landscape" paperSize="9" scale="70" r:id="rId2"/>
  <headerFooter alignWithMargins="0">
    <oddHeader>&amp;C&amp;F</oddHeader>
    <oddFooter>&amp;CPagina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D22"/>
  <sheetViews>
    <sheetView workbookViewId="0" topLeftCell="A1">
      <selection activeCell="H30" sqref="H30"/>
    </sheetView>
  </sheetViews>
  <sheetFormatPr defaultColWidth="9.33203125" defaultRowHeight="10.5"/>
  <cols>
    <col min="1" max="1" width="14.83203125" style="0" customWidth="1"/>
    <col min="3" max="3" width="11.16015625" style="0" customWidth="1"/>
  </cols>
  <sheetData>
    <row r="7" ht="9.75">
      <c r="A7" t="s">
        <v>216</v>
      </c>
    </row>
    <row r="10" spans="1:3" ht="9.75">
      <c r="A10" s="14" t="s">
        <v>217</v>
      </c>
      <c r="B10" s="14"/>
      <c r="C10" s="14" t="s">
        <v>218</v>
      </c>
    </row>
    <row r="11" spans="1:3" ht="9.75">
      <c r="A11" s="14"/>
      <c r="B11" s="14"/>
      <c r="C11" s="14"/>
    </row>
    <row r="12" spans="1:4" ht="9.75">
      <c r="A12" s="14" t="s">
        <v>219</v>
      </c>
      <c r="B12" s="14">
        <v>282</v>
      </c>
      <c r="C12" s="14">
        <v>267</v>
      </c>
      <c r="D12">
        <v>15</v>
      </c>
    </row>
    <row r="13" spans="1:3" ht="9.75">
      <c r="A13" s="14"/>
      <c r="B13" s="14"/>
      <c r="C13" s="14"/>
    </row>
    <row r="14" spans="1:4" ht="9.75">
      <c r="A14" s="14" t="s">
        <v>220</v>
      </c>
      <c r="B14" s="14">
        <v>220</v>
      </c>
      <c r="C14" s="14">
        <v>342</v>
      </c>
      <c r="D14">
        <v>-122</v>
      </c>
    </row>
    <row r="15" spans="1:3" ht="9.75">
      <c r="A15" s="14"/>
      <c r="B15" s="14"/>
      <c r="C15" s="14"/>
    </row>
    <row r="16" spans="1:4" ht="9.75">
      <c r="A16" s="14" t="s">
        <v>221</v>
      </c>
      <c r="B16" s="14">
        <v>546</v>
      </c>
      <c r="C16" s="14">
        <v>632</v>
      </c>
      <c r="D16">
        <v>-86</v>
      </c>
    </row>
    <row r="17" spans="1:3" ht="9.75">
      <c r="A17" s="14"/>
      <c r="B17" s="14"/>
      <c r="C17" s="14"/>
    </row>
    <row r="18" spans="1:4" ht="9.75">
      <c r="A18" s="14" t="s">
        <v>222</v>
      </c>
      <c r="B18" s="14">
        <v>443</v>
      </c>
      <c r="C18" s="14">
        <v>629</v>
      </c>
      <c r="D18">
        <v>-186</v>
      </c>
    </row>
    <row r="19" spans="1:3" ht="9.75">
      <c r="A19" s="14"/>
      <c r="B19" s="14"/>
      <c r="C19" s="14"/>
    </row>
    <row r="20" spans="1:4" ht="9.75">
      <c r="A20" s="14" t="s">
        <v>223</v>
      </c>
      <c r="B20" s="14">
        <v>480</v>
      </c>
      <c r="C20" s="14">
        <v>544</v>
      </c>
      <c r="D20">
        <v>-64</v>
      </c>
    </row>
    <row r="21" spans="1:3" ht="9.75">
      <c r="A21" s="14"/>
      <c r="B21" s="14"/>
      <c r="C21" s="14"/>
    </row>
    <row r="22" spans="1:4" ht="9.75">
      <c r="A22" s="14" t="s">
        <v>2</v>
      </c>
      <c r="B22" s="137">
        <v>1971</v>
      </c>
      <c r="C22" s="14">
        <v>2414</v>
      </c>
      <c r="D22">
        <v>-443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8"/>
  <sheetViews>
    <sheetView workbookViewId="0" topLeftCell="A28">
      <selection activeCell="N41" sqref="N41"/>
    </sheetView>
  </sheetViews>
  <sheetFormatPr defaultColWidth="9.33203125" defaultRowHeight="10.5"/>
  <sheetData>
    <row r="2" spans="1:10" ht="9.75">
      <c r="A2" s="53"/>
      <c r="B2" s="53"/>
      <c r="C2" s="53" t="s">
        <v>234</v>
      </c>
      <c r="D2" s="53"/>
      <c r="E2" s="53"/>
      <c r="F2" s="53"/>
      <c r="G2" s="53"/>
      <c r="H2" s="53"/>
      <c r="I2" s="53"/>
      <c r="J2" s="53"/>
    </row>
    <row r="3" spans="1:10" ht="9.75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0" ht="9.75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0" ht="9.75">
      <c r="A5" s="14"/>
      <c r="B5" s="14" t="s">
        <v>176</v>
      </c>
      <c r="C5" s="14"/>
      <c r="D5" s="14"/>
      <c r="E5" s="14"/>
      <c r="F5" s="14" t="s">
        <v>177</v>
      </c>
      <c r="G5" s="14"/>
      <c r="H5" s="14"/>
      <c r="I5" s="14" t="s">
        <v>178</v>
      </c>
      <c r="J5" s="14"/>
    </row>
    <row r="6" spans="1:10" ht="9.75">
      <c r="A6" s="14"/>
      <c r="B6" s="14" t="s">
        <v>15</v>
      </c>
      <c r="C6" s="14" t="s">
        <v>10</v>
      </c>
      <c r="D6" s="14"/>
      <c r="E6" s="14"/>
      <c r="F6" s="14" t="s">
        <v>15</v>
      </c>
      <c r="G6" s="14" t="s">
        <v>10</v>
      </c>
      <c r="H6" s="14"/>
      <c r="I6" s="14" t="s">
        <v>15</v>
      </c>
      <c r="J6" s="14" t="s">
        <v>10</v>
      </c>
    </row>
    <row r="7" spans="1:10" ht="9.75">
      <c r="A7" s="14"/>
      <c r="B7" s="14"/>
      <c r="C7" s="14"/>
      <c r="D7" s="14"/>
      <c r="E7" s="14"/>
      <c r="F7" s="14"/>
      <c r="G7" s="14"/>
      <c r="H7" s="14"/>
      <c r="I7" s="14" t="s">
        <v>179</v>
      </c>
      <c r="J7" s="14"/>
    </row>
    <row r="8" spans="1:10" ht="9.75">
      <c r="A8" s="14" t="s">
        <v>180</v>
      </c>
      <c r="B8" s="14">
        <v>97</v>
      </c>
      <c r="C8" s="14">
        <v>2108</v>
      </c>
      <c r="D8" s="14"/>
      <c r="E8" s="14"/>
      <c r="F8" s="14">
        <v>106</v>
      </c>
      <c r="G8" s="14">
        <v>2414</v>
      </c>
      <c r="H8" s="14"/>
      <c r="I8" s="14">
        <f aca="true" t="shared" si="0" ref="I8:J12">F8-B8</f>
        <v>9</v>
      </c>
      <c r="J8" s="14">
        <f t="shared" si="0"/>
        <v>306</v>
      </c>
    </row>
    <row r="9" spans="1:10" ht="9.75">
      <c r="A9" s="14" t="s">
        <v>181</v>
      </c>
      <c r="B9" s="14">
        <v>105</v>
      </c>
      <c r="C9" s="14">
        <v>2260</v>
      </c>
      <c r="D9" s="14"/>
      <c r="E9" s="14"/>
      <c r="F9" s="14">
        <v>101</v>
      </c>
      <c r="G9" s="14">
        <v>2049</v>
      </c>
      <c r="H9" s="14"/>
      <c r="I9" s="14">
        <f t="shared" si="0"/>
        <v>-4</v>
      </c>
      <c r="J9" s="14">
        <f t="shared" si="0"/>
        <v>-211</v>
      </c>
    </row>
    <row r="10" spans="1:10" ht="9.75">
      <c r="A10" s="14" t="s">
        <v>182</v>
      </c>
      <c r="B10" s="14">
        <v>92</v>
      </c>
      <c r="C10" s="14">
        <v>1881</v>
      </c>
      <c r="D10" s="14"/>
      <c r="E10" s="14"/>
      <c r="F10" s="14">
        <v>92</v>
      </c>
      <c r="G10" s="14">
        <v>1855</v>
      </c>
      <c r="H10" s="14"/>
      <c r="I10" s="14">
        <f t="shared" si="0"/>
        <v>0</v>
      </c>
      <c r="J10" s="14">
        <f t="shared" si="0"/>
        <v>-26</v>
      </c>
    </row>
    <row r="11" spans="1:10" ht="9.75">
      <c r="A11" s="14" t="s">
        <v>183</v>
      </c>
      <c r="B11" s="14">
        <v>88</v>
      </c>
      <c r="C11" s="14">
        <v>1779</v>
      </c>
      <c r="D11" s="14"/>
      <c r="E11" s="14"/>
      <c r="F11" s="14">
        <v>89</v>
      </c>
      <c r="G11" s="14">
        <v>1733</v>
      </c>
      <c r="H11" s="14"/>
      <c r="I11" s="14">
        <f t="shared" si="0"/>
        <v>1</v>
      </c>
      <c r="J11" s="14">
        <f t="shared" si="0"/>
        <v>-46</v>
      </c>
    </row>
    <row r="12" spans="1:10" ht="9.75">
      <c r="A12" s="14" t="s">
        <v>184</v>
      </c>
      <c r="B12" s="14">
        <v>91</v>
      </c>
      <c r="C12" s="14">
        <v>1675</v>
      </c>
      <c r="D12" s="14"/>
      <c r="E12" s="14"/>
      <c r="F12" s="14">
        <v>89</v>
      </c>
      <c r="G12" s="14">
        <v>1547</v>
      </c>
      <c r="H12" s="14"/>
      <c r="I12" s="14">
        <f t="shared" si="0"/>
        <v>-2</v>
      </c>
      <c r="J12" s="14">
        <f t="shared" si="0"/>
        <v>-128</v>
      </c>
    </row>
    <row r="13" spans="1:10" ht="9.75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9.75">
      <c r="A14" s="14" t="s">
        <v>185</v>
      </c>
      <c r="B14" s="14">
        <f>SUM(B8:B13)</f>
        <v>473</v>
      </c>
      <c r="C14" s="14">
        <f>SUM(C8:C13)</f>
        <v>9703</v>
      </c>
      <c r="D14" s="14"/>
      <c r="E14" s="14"/>
      <c r="F14" s="14">
        <f>SUM(F8:F13)</f>
        <v>477</v>
      </c>
      <c r="G14" s="14">
        <f>SUM(G8:G13)</f>
        <v>9598</v>
      </c>
      <c r="H14" s="14"/>
      <c r="I14" s="14">
        <f>F14-B14</f>
        <v>4</v>
      </c>
      <c r="J14" s="14">
        <f>G14-C14</f>
        <v>-105</v>
      </c>
    </row>
    <row r="15" spans="1:10" ht="9.75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9.75">
      <c r="A16" s="14" t="s">
        <v>242</v>
      </c>
      <c r="B16" s="14"/>
      <c r="C16" s="14"/>
      <c r="D16" s="14"/>
      <c r="E16" s="14"/>
      <c r="F16" s="14">
        <v>10</v>
      </c>
      <c r="G16" s="14"/>
      <c r="H16" s="14"/>
      <c r="I16" s="14"/>
      <c r="J16" s="14"/>
    </row>
    <row r="17" spans="1:10" ht="9.75">
      <c r="A17" s="14" t="s">
        <v>241</v>
      </c>
      <c r="B17" s="14"/>
      <c r="C17" s="14"/>
      <c r="D17" s="14"/>
      <c r="E17" s="14"/>
      <c r="F17" s="14">
        <v>467</v>
      </c>
      <c r="G17" s="14"/>
      <c r="H17" s="14"/>
      <c r="I17" s="14"/>
      <c r="J17" s="14"/>
    </row>
    <row r="19" spans="1:4" ht="9.75">
      <c r="A19" s="125" t="s">
        <v>235</v>
      </c>
      <c r="B19" s="53" t="s">
        <v>192</v>
      </c>
      <c r="C19" s="53"/>
      <c r="D19" s="53"/>
    </row>
    <row r="20" spans="1:2" ht="9.75">
      <c r="A20" s="128" t="s">
        <v>193</v>
      </c>
      <c r="B20" t="s">
        <v>194</v>
      </c>
    </row>
    <row r="21" spans="1:2" ht="9.75">
      <c r="A21" s="128" t="s">
        <v>238</v>
      </c>
      <c r="B21" t="s">
        <v>237</v>
      </c>
    </row>
    <row r="22" spans="1:10" ht="9.75">
      <c r="A22" s="128" t="s">
        <v>195</v>
      </c>
      <c r="B22" t="s">
        <v>236</v>
      </c>
      <c r="H22" s="53"/>
      <c r="J22" s="53"/>
    </row>
    <row r="23" ht="9.75">
      <c r="A23" s="130"/>
    </row>
    <row r="24" spans="1:3" ht="9.75">
      <c r="A24" s="129">
        <v>861</v>
      </c>
      <c r="C24" t="s">
        <v>239</v>
      </c>
    </row>
    <row r="26" ht="9.75">
      <c r="C26" t="s">
        <v>215</v>
      </c>
    </row>
    <row r="27" ht="9.75" customHeight="1"/>
    <row r="28" spans="1:10" ht="9.7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</row>
    <row r="29" spans="1:10" ht="15" customHeight="1">
      <c r="A29" s="14"/>
      <c r="B29" s="14" t="s">
        <v>252</v>
      </c>
      <c r="C29" s="14"/>
      <c r="D29" s="14"/>
      <c r="E29" s="14"/>
      <c r="F29" s="14" t="s">
        <v>253</v>
      </c>
      <c r="G29" s="14"/>
      <c r="H29" s="14"/>
      <c r="I29" s="14" t="s">
        <v>178</v>
      </c>
      <c r="J29" s="14"/>
    </row>
    <row r="30" spans="1:10" ht="15" customHeight="1">
      <c r="A30" s="14"/>
      <c r="B30" s="14" t="s">
        <v>15</v>
      </c>
      <c r="C30" s="14" t="s">
        <v>10</v>
      </c>
      <c r="D30" s="14"/>
      <c r="E30" s="14"/>
      <c r="F30" s="14" t="s">
        <v>15</v>
      </c>
      <c r="G30" s="14" t="s">
        <v>10</v>
      </c>
      <c r="H30" s="14"/>
      <c r="I30" s="14" t="s">
        <v>15</v>
      </c>
      <c r="J30" s="14" t="s">
        <v>10</v>
      </c>
    </row>
    <row r="31" spans="1:10" ht="15" customHeight="1">
      <c r="A31" s="14"/>
      <c r="B31" s="14"/>
      <c r="C31" s="14"/>
      <c r="D31" s="14"/>
      <c r="E31" s="14"/>
      <c r="F31" s="14"/>
      <c r="G31" s="14"/>
      <c r="H31" s="14"/>
      <c r="I31" s="14" t="s">
        <v>179</v>
      </c>
      <c r="J31" s="14"/>
    </row>
    <row r="32" spans="1:10" ht="19.5" customHeight="1">
      <c r="A32" s="14" t="s">
        <v>180</v>
      </c>
      <c r="B32" s="92">
        <f>Classici!B48+Magistrali!B46+Scientifici!B46+Professionali!B82+Tecnici!B45</f>
        <v>94</v>
      </c>
      <c r="C32" s="92">
        <f>Classici!C48+Magistrali!C46+Scientifici!C46+Professionali!C82+Tecnici!C45</f>
        <v>2112</v>
      </c>
      <c r="D32" s="14"/>
      <c r="E32" s="14"/>
      <c r="F32" s="92">
        <f>Classici!T48+Magistrali!T46+Scientifici!T46+Professionali!U82+Tecnici!U45</f>
        <v>96</v>
      </c>
      <c r="G32" s="92">
        <f>Classici!U48+Magistrali!U46+Scientifici!U46+Professionali!V82+Tecnici!V45</f>
        <v>2353</v>
      </c>
      <c r="H32" s="14"/>
      <c r="I32" s="14">
        <f aca="true" t="shared" si="1" ref="I32:J36">F32-B32</f>
        <v>2</v>
      </c>
      <c r="J32" s="14">
        <f t="shared" si="1"/>
        <v>241</v>
      </c>
    </row>
    <row r="33" spans="1:10" ht="19.5" customHeight="1">
      <c r="A33" s="14" t="s">
        <v>181</v>
      </c>
      <c r="B33" s="92">
        <f>Classici!D48+Magistrali!D46+Scientifici!D46+Professionali!D82+Tecnici!D45</f>
        <v>101</v>
      </c>
      <c r="C33" s="92">
        <f>Classici!E48+Magistrali!E46+Scientifici!E46+Professionali!E82+Tecnici!E45</f>
        <v>2203</v>
      </c>
      <c r="D33" s="14"/>
      <c r="E33" s="14"/>
      <c r="F33" s="92">
        <f>Classici!V48+Magistrali!V46+Scientifici!V46+Professionali!W82+Tecnici!W45</f>
        <v>98</v>
      </c>
      <c r="G33" s="92">
        <f>Classici!W48+Magistrali!W46+Scientifici!W46+Professionali!X82+Tecnici!X45</f>
        <v>2031</v>
      </c>
      <c r="H33" s="14"/>
      <c r="I33" s="14">
        <f t="shared" si="1"/>
        <v>-3</v>
      </c>
      <c r="J33" s="14">
        <f t="shared" si="1"/>
        <v>-172</v>
      </c>
    </row>
    <row r="34" spans="1:10" ht="19.5" customHeight="1">
      <c r="A34" s="14" t="s">
        <v>182</v>
      </c>
      <c r="B34" s="92">
        <f>Classici!F48+Magistrali!F46+Scientifici!F46+Professionali!F82+Tecnici!F45</f>
        <v>95</v>
      </c>
      <c r="C34" s="92">
        <f>Classici!G48+Magistrali!G46+Scientifici!G46+Professionali!G82+Tecnici!G45</f>
        <v>1982</v>
      </c>
      <c r="D34" s="14"/>
      <c r="E34" s="14"/>
      <c r="F34" s="92">
        <f>Classici!X48+Magistrali!X46+Scientifici!X46+Professionali!Y82+Tecnici!Y45</f>
        <v>97</v>
      </c>
      <c r="G34" s="92">
        <f>Classici!Y48+Magistrali!Y46+Scientifici!Y46+Professionali!Z82+Tecnici!Z45</f>
        <v>1898</v>
      </c>
      <c r="H34" s="14"/>
      <c r="I34" s="14">
        <f t="shared" si="1"/>
        <v>2</v>
      </c>
      <c r="J34" s="14">
        <f t="shared" si="1"/>
        <v>-84</v>
      </c>
    </row>
    <row r="35" spans="1:10" ht="19.5" customHeight="1">
      <c r="A35" s="14" t="s">
        <v>183</v>
      </c>
      <c r="B35" s="92">
        <f>Classici!H48+Magistrali!H46+Scientifici!H46+Professionali!H82+Tecnici!H45</f>
        <v>90</v>
      </c>
      <c r="C35" s="92">
        <f>Classici!I48+Magistrali!I46+Scientifici!I46+Professionali!I82+Tecnici!I45</f>
        <v>1803</v>
      </c>
      <c r="D35" s="14"/>
      <c r="E35" s="14"/>
      <c r="F35" s="92">
        <f>Classici!Z48+Magistrali!Z46+Scientifici!Z46+Professionali!AA82+Tecnici!AA45</f>
        <v>90</v>
      </c>
      <c r="G35" s="92">
        <f>Classici!AA48+Magistrali!AA46+Scientifici!AA46+Professionali!AB82+Tecnici!AB45</f>
        <v>1742</v>
      </c>
      <c r="H35" s="14"/>
      <c r="I35" s="14">
        <f t="shared" si="1"/>
        <v>0</v>
      </c>
      <c r="J35" s="14">
        <f t="shared" si="1"/>
        <v>-61</v>
      </c>
    </row>
    <row r="36" spans="1:10" ht="19.5" customHeight="1">
      <c r="A36" s="14" t="s">
        <v>184</v>
      </c>
      <c r="B36" s="92">
        <f>Classici!J48+Magistrali!J46+Scientifici!J46+Professionali!J82+Tecnici!J45</f>
        <v>85</v>
      </c>
      <c r="C36" s="92">
        <f>Classici!K48+Magistrali!K46+Scientifici!K46+Professionali!K82+Tecnici!K45</f>
        <v>1624</v>
      </c>
      <c r="D36" s="14"/>
      <c r="E36" s="14"/>
      <c r="F36" s="92">
        <f>Classici!AB48+Magistrali!AB46+Scientifici!AB46+Professionali!AC82+Tecnici!AC45</f>
        <v>84</v>
      </c>
      <c r="G36" s="92">
        <f>Classici!AC48+Magistrali!AC46+Scientifici!AC46+Professionali!AD82+Tecnici!AD45</f>
        <v>1494</v>
      </c>
      <c r="H36" s="14"/>
      <c r="I36" s="14">
        <f t="shared" si="1"/>
        <v>-1</v>
      </c>
      <c r="J36" s="14">
        <f t="shared" si="1"/>
        <v>-130</v>
      </c>
    </row>
    <row r="37" spans="1:10" ht="1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9.5" customHeight="1">
      <c r="A38" s="14" t="s">
        <v>185</v>
      </c>
      <c r="B38" s="92">
        <f>SUM(B32:B37)</f>
        <v>465</v>
      </c>
      <c r="C38" s="92">
        <f>SUM(C32:C37)</f>
        <v>9724</v>
      </c>
      <c r="D38" s="14"/>
      <c r="E38" s="101"/>
      <c r="F38" s="101">
        <f>SUM(F32:F36)</f>
        <v>465</v>
      </c>
      <c r="G38" s="101">
        <f>SUM(G32:G36)</f>
        <v>9518</v>
      </c>
      <c r="H38" s="14"/>
      <c r="I38" s="14">
        <f>F38-B38</f>
        <v>0</v>
      </c>
      <c r="J38" s="14">
        <f>G38-C38</f>
        <v>-206</v>
      </c>
    </row>
    <row r="39" spans="1:10" ht="15" customHeight="1">
      <c r="A39" s="14"/>
      <c r="B39" s="14"/>
      <c r="C39" s="14"/>
      <c r="D39" s="14"/>
      <c r="E39" s="14"/>
      <c r="F39" s="14"/>
      <c r="G39" s="14"/>
      <c r="H39" s="15"/>
      <c r="I39" s="15"/>
      <c r="J39" s="15"/>
    </row>
    <row r="40" spans="1:10" ht="19.5" customHeight="1">
      <c r="A40" s="14" t="s">
        <v>186</v>
      </c>
      <c r="B40" s="14"/>
      <c r="C40" s="14"/>
      <c r="D40" s="92">
        <v>9</v>
      </c>
      <c r="E40" s="14"/>
      <c r="F40" s="101"/>
      <c r="G40" s="12"/>
      <c r="H40" s="14"/>
      <c r="I40" s="14"/>
      <c r="J40" s="14"/>
    </row>
    <row r="41" spans="1:10" ht="19.5" customHeight="1">
      <c r="A41" s="14" t="s">
        <v>187</v>
      </c>
      <c r="B41" s="14"/>
      <c r="C41" s="14"/>
      <c r="D41" s="92">
        <f>B38-D40</f>
        <v>456</v>
      </c>
      <c r="E41" s="14"/>
      <c r="F41" s="101">
        <f>F38-F40</f>
        <v>465</v>
      </c>
      <c r="G41" s="12"/>
      <c r="H41" s="14"/>
      <c r="I41" s="14"/>
      <c r="J41" s="14"/>
    </row>
    <row r="42" spans="1:10" ht="9.7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</row>
    <row r="43" ht="9.75" customHeight="1"/>
    <row r="44" spans="1:3" ht="9.75" customHeight="1">
      <c r="A44" t="s">
        <v>188</v>
      </c>
      <c r="C44" t="s">
        <v>189</v>
      </c>
    </row>
    <row r="45" spans="2:8" ht="9.75" customHeight="1">
      <c r="B45" s="107"/>
      <c r="C45" t="s">
        <v>243</v>
      </c>
      <c r="G45" s="107"/>
      <c r="H45" s="107"/>
    </row>
    <row r="46" ht="9.75" customHeight="1">
      <c r="B46" s="107"/>
    </row>
    <row r="47" ht="9.75" customHeight="1">
      <c r="J47" s="53"/>
    </row>
    <row r="48" spans="1:10" ht="9.75">
      <c r="A48" s="14" t="s">
        <v>190</v>
      </c>
      <c r="B48" s="14"/>
      <c r="C48" s="12"/>
      <c r="D48" s="133">
        <f>G38/F41</f>
        <v>20.468817204301075</v>
      </c>
      <c r="E48" s="53"/>
      <c r="F48" s="54"/>
      <c r="H48" s="116"/>
      <c r="J48" s="53"/>
    </row>
    <row r="49" spans="1:10" ht="9.75">
      <c r="A49" s="15" t="s">
        <v>191</v>
      </c>
      <c r="B49" s="15"/>
      <c r="C49" s="18"/>
      <c r="D49" s="134" t="s">
        <v>248</v>
      </c>
      <c r="E49" s="53"/>
      <c r="F49" s="12" t="s">
        <v>268</v>
      </c>
      <c r="G49" s="109"/>
      <c r="H49" s="148">
        <v>46</v>
      </c>
      <c r="J49" s="53"/>
    </row>
    <row r="50" spans="1:10" ht="9.75">
      <c r="A50" s="12" t="s">
        <v>244</v>
      </c>
      <c r="B50" s="109"/>
      <c r="C50" s="109"/>
      <c r="D50" s="133"/>
      <c r="E50" s="53"/>
      <c r="F50" s="18" t="s">
        <v>209</v>
      </c>
      <c r="G50" s="149"/>
      <c r="H50" s="19"/>
      <c r="J50" s="53"/>
    </row>
    <row r="51" spans="1:10" ht="9.75">
      <c r="A51" s="53"/>
      <c r="B51" s="53"/>
      <c r="C51" s="53"/>
      <c r="D51" s="116"/>
      <c r="E51" s="53"/>
      <c r="F51" s="20"/>
      <c r="G51" s="150" t="s">
        <v>266</v>
      </c>
      <c r="H51" s="151">
        <v>3</v>
      </c>
      <c r="J51" s="53"/>
    </row>
    <row r="52" spans="1:10" ht="9.75">
      <c r="A52" s="125" t="s">
        <v>208</v>
      </c>
      <c r="B52" s="53"/>
      <c r="C52" s="53"/>
      <c r="E52" s="110"/>
      <c r="F52" s="152"/>
      <c r="G52" s="150" t="s">
        <v>265</v>
      </c>
      <c r="H52" s="151">
        <v>7</v>
      </c>
      <c r="J52" s="53"/>
    </row>
    <row r="53" spans="1:10" ht="9.75">
      <c r="A53" s="125">
        <v>798</v>
      </c>
      <c r="B53" s="53" t="s">
        <v>192</v>
      </c>
      <c r="C53" s="53"/>
      <c r="D53" s="53"/>
      <c r="E53" s="110"/>
      <c r="F53" s="153"/>
      <c r="G53" s="150" t="s">
        <v>267</v>
      </c>
      <c r="H53" s="151">
        <v>29</v>
      </c>
      <c r="J53" s="53"/>
    </row>
    <row r="54" spans="1:8" ht="9.75">
      <c r="A54" s="128">
        <v>33</v>
      </c>
      <c r="B54" t="s">
        <v>261</v>
      </c>
      <c r="F54" s="22"/>
      <c r="G54" s="154" t="s">
        <v>264</v>
      </c>
      <c r="H54" s="155">
        <v>7</v>
      </c>
    </row>
    <row r="55" spans="1:6" ht="9.75">
      <c r="A55" s="128">
        <v>1</v>
      </c>
      <c r="B55" t="s">
        <v>262</v>
      </c>
      <c r="F55" s="117"/>
    </row>
    <row r="56" spans="1:6" ht="9.75">
      <c r="A56" s="128"/>
      <c r="F56" s="117"/>
    </row>
    <row r="57" ht="9.75">
      <c r="A57" s="130"/>
    </row>
    <row r="58" spans="1:3" ht="9.75">
      <c r="A58" s="129">
        <f>SUM(A53:A57)</f>
        <v>832</v>
      </c>
      <c r="C58" t="s">
        <v>263</v>
      </c>
    </row>
  </sheetData>
  <printOptions/>
  <pageMargins left="0.75" right="0.75" top="1" bottom="1" header="0.5" footer="0.5"/>
  <pageSetup fitToHeight="1" fitToWidth="1" horizontalDpi="300" verticalDpi="300" orientation="portrait" paperSize="9" scale="96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Ermanno</cp:lastModifiedBy>
  <cp:lastPrinted>2008-07-17T08:20:21Z</cp:lastPrinted>
  <dcterms:created xsi:type="dcterms:W3CDTF">1999-01-13T10:21:14Z</dcterms:created>
  <dcterms:modified xsi:type="dcterms:W3CDTF">2008-07-19T11:09:47Z</dcterms:modified>
  <cp:category/>
  <cp:version/>
  <cp:contentType/>
  <cp:contentStatus/>
</cp:coreProperties>
</file>