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55" windowHeight="7935" activeTab="2"/>
  </bookViews>
  <sheets>
    <sheet name="INFANZIA" sheetId="1" r:id="rId1"/>
    <sheet name="PRIMARIA" sheetId="2" r:id="rId2"/>
    <sheet name="PRIMO GRADO" sheetId="3" r:id="rId3"/>
    <sheet name="SECONDO GRADO" sheetId="4" r:id="rId4"/>
  </sheets>
  <definedNames/>
  <calcPr fullCalcOnLoad="1"/>
</workbook>
</file>

<file path=xl/sharedStrings.xml><?xml version="1.0" encoding="utf-8"?>
<sst xmlns="http://schemas.openxmlformats.org/spreadsheetml/2006/main" count="560" uniqueCount="167">
  <si>
    <t>N</t>
  </si>
  <si>
    <t>COMUNE</t>
  </si>
  <si>
    <t>Scuola</t>
  </si>
  <si>
    <t>TOTALE</t>
  </si>
  <si>
    <t>AL</t>
  </si>
  <si>
    <t>AL.</t>
  </si>
  <si>
    <t>O.D</t>
  </si>
  <si>
    <t>riciesta</t>
  </si>
  <si>
    <t>O.F.</t>
  </si>
  <si>
    <t>O..F.</t>
  </si>
  <si>
    <t>posti</t>
  </si>
  <si>
    <t xml:space="preserve">                                                    </t>
  </si>
  <si>
    <t>gravi</t>
  </si>
  <si>
    <t>dip.</t>
  </si>
  <si>
    <t xml:space="preserve"> </t>
  </si>
  <si>
    <t>ALUNNI</t>
  </si>
  <si>
    <t xml:space="preserve">   10/11</t>
  </si>
  <si>
    <t>dei D.S</t>
  </si>
  <si>
    <t>ORE</t>
  </si>
  <si>
    <t xml:space="preserve">EH  </t>
  </si>
  <si>
    <t>CH</t>
  </si>
  <si>
    <t>DH</t>
  </si>
  <si>
    <t>EH</t>
  </si>
  <si>
    <t>ore</t>
  </si>
  <si>
    <t>Agira</t>
  </si>
  <si>
    <t>G.Sinopoli</t>
  </si>
  <si>
    <t>Barrafranca  1°</t>
  </si>
  <si>
    <t>Europa</t>
  </si>
  <si>
    <t>Barrafranca  2°</t>
  </si>
  <si>
    <t>S.G. Bosco</t>
  </si>
  <si>
    <t>Enna              1°</t>
  </si>
  <si>
    <t>E.De Amicis</t>
  </si>
  <si>
    <t>Enna              2°</t>
  </si>
  <si>
    <t>S. Chiara</t>
  </si>
  <si>
    <t xml:space="preserve">Enna              4° </t>
  </si>
  <si>
    <t>F.P. Neglia</t>
  </si>
  <si>
    <t>Leonforte      1°</t>
  </si>
  <si>
    <t>Vaccalluzzo</t>
  </si>
  <si>
    <t>Leonforte      2°</t>
  </si>
  <si>
    <t>Branciforti</t>
  </si>
  <si>
    <t>Nicosia          1°</t>
  </si>
  <si>
    <t>Carmine</t>
  </si>
  <si>
    <t>Nicosia         2°</t>
  </si>
  <si>
    <t>S. Domenico</t>
  </si>
  <si>
    <t xml:space="preserve">P.Armerina   2° </t>
  </si>
  <si>
    <t>G.Falcone</t>
  </si>
  <si>
    <t>P.Armerina   3°</t>
  </si>
  <si>
    <t>R. Chinnici</t>
  </si>
  <si>
    <t>Regalbuto</t>
  </si>
  <si>
    <t>G.F. Ingrassia</t>
  </si>
  <si>
    <t>Troina</t>
  </si>
  <si>
    <t>Borgo</t>
  </si>
  <si>
    <t>Valguarnera</t>
  </si>
  <si>
    <t>G. Mazzini</t>
  </si>
  <si>
    <t>Aidone</t>
  </si>
  <si>
    <t>I.C. Cordova</t>
  </si>
  <si>
    <t>Assoro</t>
  </si>
  <si>
    <t>I.C. Pantano</t>
  </si>
  <si>
    <t>Calascibetta</t>
  </si>
  <si>
    <t>I.C. Verga</t>
  </si>
  <si>
    <t>Catenanuova</t>
  </si>
  <si>
    <t>I.C. E.Fermi"</t>
  </si>
  <si>
    <t>Centuripe</t>
  </si>
  <si>
    <t>I.C. Ansaldi</t>
  </si>
  <si>
    <t>Cerami</t>
  </si>
  <si>
    <t>Gagliano C/to</t>
  </si>
  <si>
    <t>I.C.E.Mattei</t>
  </si>
  <si>
    <t>Nicosia</t>
  </si>
  <si>
    <t>I.C. D. Alighieri</t>
  </si>
  <si>
    <t>I.C. Pirandello</t>
  </si>
  <si>
    <t>Nissoria</t>
  </si>
  <si>
    <t>I.Comprensivo</t>
  </si>
  <si>
    <t>P. Armerina</t>
  </si>
  <si>
    <t>I.C. L.Capuana</t>
  </si>
  <si>
    <t>Pietraperzia</t>
  </si>
  <si>
    <t>I.C. V.Guarnaccia</t>
  </si>
  <si>
    <t>Villarosa</t>
  </si>
  <si>
    <t>I.C. V. De Simone</t>
  </si>
  <si>
    <t>POSTI O.D.2010-11</t>
  </si>
  <si>
    <t xml:space="preserve">totale  </t>
  </si>
  <si>
    <t>Posti</t>
  </si>
  <si>
    <t>TOT</t>
  </si>
  <si>
    <t>richiesta</t>
  </si>
  <si>
    <t xml:space="preserve"> 10/11</t>
  </si>
  <si>
    <t>disp</t>
  </si>
  <si>
    <t>D.S</t>
  </si>
  <si>
    <t>0re</t>
  </si>
  <si>
    <t>OASI</t>
  </si>
  <si>
    <t>OD 09-10</t>
  </si>
  <si>
    <t>nuovi posti</t>
  </si>
  <si>
    <t xml:space="preserve">Denominazione </t>
  </si>
  <si>
    <t>TOT.</t>
  </si>
  <si>
    <t xml:space="preserve">AL. </t>
  </si>
  <si>
    <t xml:space="preserve">AL.  </t>
  </si>
  <si>
    <t>O.F</t>
  </si>
  <si>
    <t>disponibli</t>
  </si>
  <si>
    <t>della Scuola</t>
  </si>
  <si>
    <t>art.3  c.3.</t>
  </si>
  <si>
    <t>D.S.</t>
  </si>
  <si>
    <t>EH ore</t>
  </si>
  <si>
    <t>CH ore</t>
  </si>
  <si>
    <t>DH ore</t>
  </si>
  <si>
    <t>D. Siculo</t>
  </si>
  <si>
    <t>Barrafranca</t>
  </si>
  <si>
    <t>G. Verga</t>
  </si>
  <si>
    <t>Enna</t>
  </si>
  <si>
    <t>G. Garibaldi</t>
  </si>
  <si>
    <t>G. Pascoli</t>
  </si>
  <si>
    <t>N. Savarese</t>
  </si>
  <si>
    <t>Leonforte</t>
  </si>
  <si>
    <t>D.Alighieri</t>
  </si>
  <si>
    <t>A.G. Roncalli</t>
  </si>
  <si>
    <t>Don Bosco</t>
  </si>
  <si>
    <t>S.M. Statale</t>
  </si>
  <si>
    <t>O.D. 2010/11</t>
  </si>
  <si>
    <t>POSTI      100</t>
  </si>
  <si>
    <t>alunni gravi</t>
  </si>
  <si>
    <t>eh</t>
  </si>
  <si>
    <t>ch</t>
  </si>
  <si>
    <t>dh</t>
  </si>
  <si>
    <t>alunni non gravi</t>
  </si>
  <si>
    <t>totale</t>
  </si>
  <si>
    <t>Denominazione</t>
  </si>
  <si>
    <t>N AL</t>
  </si>
  <si>
    <t>ADO1</t>
  </si>
  <si>
    <t>AD01</t>
  </si>
  <si>
    <t xml:space="preserve">AD01 </t>
  </si>
  <si>
    <t>AD02</t>
  </si>
  <si>
    <t>AD03</t>
  </si>
  <si>
    <t>AD04</t>
  </si>
  <si>
    <t xml:space="preserve">EH </t>
  </si>
  <si>
    <t xml:space="preserve">CH  </t>
  </si>
  <si>
    <t xml:space="preserve">DH </t>
  </si>
  <si>
    <t>interi</t>
  </si>
  <si>
    <t xml:space="preserve">I.I.S. F.Fedele </t>
  </si>
  <si>
    <t>Gagliano</t>
  </si>
  <si>
    <t xml:space="preserve">IPSS  </t>
  </si>
  <si>
    <t xml:space="preserve">Barrafranca     </t>
  </si>
  <si>
    <t>Liceo Scientifico+ Mag.</t>
  </si>
  <si>
    <t>Lic. Scientifico Farinato</t>
  </si>
  <si>
    <t xml:space="preserve"> .  IPSIA </t>
  </si>
  <si>
    <t>IPSSAR</t>
  </si>
  <si>
    <t xml:space="preserve">Enna                      </t>
  </si>
  <si>
    <t>Ist. Magistrale</t>
  </si>
  <si>
    <t>Liceo Classico</t>
  </si>
  <si>
    <t>I.T.C. Duca D'Aosta</t>
  </si>
  <si>
    <t>Liceo Scientifico</t>
  </si>
  <si>
    <t>Lic.Classico F.lliTesta</t>
  </si>
  <si>
    <t>Lic. Scientifico Majorana</t>
  </si>
  <si>
    <t xml:space="preserve">I.I.S. A.Volta  </t>
  </si>
  <si>
    <t>I.I.S. G.Cascino</t>
  </si>
  <si>
    <t>Ist. Magistrale F.Crispi</t>
  </si>
  <si>
    <t>Ist. Tecnico L.Da Vinci</t>
  </si>
  <si>
    <t>IIS  E.Majorana</t>
  </si>
  <si>
    <t xml:space="preserve">ITAS </t>
  </si>
  <si>
    <t>IPIA  G.B. Giuliano</t>
  </si>
  <si>
    <t>IPSS  M.Quattrino</t>
  </si>
  <si>
    <t>I.I.S.S. Citelli</t>
  </si>
  <si>
    <t>Classico Centuripe</t>
  </si>
  <si>
    <t>I.I.S.S.  E.Majorana</t>
  </si>
  <si>
    <t xml:space="preserve">I.S.S. G.Magno   </t>
  </si>
  <si>
    <t>IPA</t>
  </si>
  <si>
    <t xml:space="preserve">IPA   </t>
  </si>
  <si>
    <t>IPSS</t>
  </si>
  <si>
    <t>IP.ALB</t>
  </si>
  <si>
    <t>O.D. 2010/2011</t>
  </si>
  <si>
    <t xml:space="preserve">ADO4            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</si>
</sst>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2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1" fillId="0" borderId="1" xfId="17" applyFont="1" applyBorder="1" applyAlignment="1">
      <alignment horizontal="center"/>
      <protection/>
    </xf>
    <xf numFmtId="0" fontId="1" fillId="0" borderId="1" xfId="17" applyFont="1" applyFill="1" applyBorder="1" applyAlignment="1">
      <alignment horizontal="center"/>
      <protection/>
    </xf>
    <xf numFmtId="0" fontId="1" fillId="2" borderId="1" xfId="17" applyFont="1" applyFill="1" applyBorder="1" applyAlignment="1">
      <alignment horizontal="center"/>
      <protection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17" applyFont="1" applyBorder="1" applyAlignment="1">
      <alignment horizontal="center"/>
      <protection/>
    </xf>
    <xf numFmtId="0" fontId="1" fillId="0" borderId="5" xfId="17" applyFont="1" applyFill="1" applyBorder="1" applyAlignment="1">
      <alignment horizontal="center"/>
      <protection/>
    </xf>
    <xf numFmtId="0" fontId="1" fillId="2" borderId="5" xfId="17" applyFont="1" applyFill="1" applyBorder="1" applyAlignment="1">
      <alignment horizontal="center"/>
      <protection/>
    </xf>
    <xf numFmtId="16" fontId="1" fillId="2" borderId="5" xfId="17" applyNumberFormat="1" applyFont="1" applyFill="1" applyBorder="1" applyAlignment="1">
      <alignment horizontal="center"/>
      <protection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8" xfId="17" applyFont="1" applyBorder="1" applyAlignment="1">
      <alignment horizontal="center"/>
      <protection/>
    </xf>
    <xf numFmtId="0" fontId="1" fillId="0" borderId="8" xfId="17" applyFont="1" applyFill="1" applyBorder="1" applyAlignment="1">
      <alignment horizontal="center"/>
      <protection/>
    </xf>
    <xf numFmtId="0" fontId="1" fillId="2" borderId="8" xfId="17" applyFont="1" applyFill="1" applyBorder="1" applyAlignment="1">
      <alignment horizontal="center"/>
      <protection/>
    </xf>
    <xf numFmtId="0" fontId="1" fillId="2" borderId="9" xfId="17" applyFont="1" applyFill="1" applyBorder="1" applyAlignment="1">
      <alignment horizontal="center"/>
      <protection/>
    </xf>
    <xf numFmtId="0" fontId="1" fillId="2" borderId="10" xfId="17" applyFont="1" applyFill="1" applyBorder="1" applyAlignment="1">
      <alignment horizontal="center"/>
      <protection/>
    </xf>
    <xf numFmtId="0" fontId="1" fillId="2" borderId="11" xfId="17" applyFont="1" applyFill="1" applyBorder="1" applyAlignment="1">
      <alignment horizontal="center"/>
      <protection/>
    </xf>
    <xf numFmtId="0" fontId="1" fillId="0" borderId="0" xfId="17" applyFont="1" applyBorder="1">
      <alignment/>
      <protection/>
    </xf>
    <xf numFmtId="0" fontId="1" fillId="0" borderId="0" xfId="17" applyFont="1" applyFill="1" applyBorder="1">
      <alignment/>
      <protection/>
    </xf>
    <xf numFmtId="0" fontId="1" fillId="0" borderId="0" xfId="17" applyFont="1" applyFill="1" applyBorder="1" applyAlignment="1">
      <alignment horizontal="center"/>
      <protection/>
    </xf>
    <xf numFmtId="0" fontId="1" fillId="0" borderId="0" xfId="17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12" xfId="17" applyFont="1" applyBorder="1" applyAlignment="1">
      <alignment horizontal="center"/>
      <protection/>
    </xf>
    <xf numFmtId="0" fontId="1" fillId="0" borderId="12" xfId="17" applyFont="1" applyFill="1" applyBorder="1" applyAlignment="1">
      <alignment horizontal="left"/>
      <protection/>
    </xf>
    <xf numFmtId="0" fontId="1" fillId="0" borderId="12" xfId="17" applyFont="1" applyFill="1" applyBorder="1" applyAlignment="1">
      <alignment horizontal="center"/>
      <protection/>
    </xf>
    <xf numFmtId="0" fontId="1" fillId="2" borderId="12" xfId="17" applyFont="1" applyFill="1" applyBorder="1" applyAlignment="1">
      <alignment horizontal="center"/>
      <protection/>
    </xf>
    <xf numFmtId="0" fontId="3" fillId="2" borderId="12" xfId="17" applyFont="1" applyFill="1" applyBorder="1" applyAlignment="1">
      <alignment horizontal="center"/>
      <protection/>
    </xf>
    <xf numFmtId="4" fontId="1" fillId="2" borderId="12" xfId="17" applyNumberFormat="1" applyFont="1" applyFill="1" applyBorder="1" applyAlignment="1">
      <alignment horizontal="center"/>
      <protection/>
    </xf>
    <xf numFmtId="0" fontId="1" fillId="0" borderId="12" xfId="0" applyFont="1" applyBorder="1" applyAlignment="1">
      <alignment/>
    </xf>
    <xf numFmtId="0" fontId="3" fillId="0" borderId="0" xfId="0" applyFont="1" applyAlignment="1">
      <alignment/>
    </xf>
    <xf numFmtId="0" fontId="1" fillId="3" borderId="12" xfId="0" applyFont="1" applyFill="1" applyBorder="1" applyAlignment="1">
      <alignment/>
    </xf>
    <xf numFmtId="0" fontId="4" fillId="2" borderId="12" xfId="17" applyFont="1" applyFill="1" applyBorder="1" applyAlignment="1">
      <alignment horizontal="center"/>
      <protection/>
    </xf>
    <xf numFmtId="20" fontId="3" fillId="2" borderId="12" xfId="17" applyNumberFormat="1" applyFont="1" applyFill="1" applyBorder="1" applyAlignment="1">
      <alignment horizontal="center"/>
      <protection/>
    </xf>
    <xf numFmtId="4" fontId="4" fillId="2" borderId="12" xfId="17" applyNumberFormat="1" applyFont="1" applyFill="1" applyBorder="1" applyAlignment="1">
      <alignment horizontal="center"/>
      <protection/>
    </xf>
    <xf numFmtId="0" fontId="5" fillId="0" borderId="12" xfId="17" applyFont="1" applyFill="1" applyBorder="1">
      <alignment/>
      <protection/>
    </xf>
    <xf numFmtId="0" fontId="3" fillId="0" borderId="0" xfId="0" applyFont="1" applyAlignment="1">
      <alignment/>
    </xf>
    <xf numFmtId="0" fontId="1" fillId="0" borderId="0" xfId="17" applyFont="1">
      <alignment/>
      <protection/>
    </xf>
    <xf numFmtId="0" fontId="1" fillId="0" borderId="0" xfId="17" applyFont="1" applyFill="1">
      <alignment/>
      <protection/>
    </xf>
    <xf numFmtId="0" fontId="1" fillId="0" borderId="0" xfId="17" applyFont="1" applyFill="1" applyBorder="1" applyAlignment="1">
      <alignment horizontal="right"/>
      <protection/>
    </xf>
    <xf numFmtId="0" fontId="1" fillId="0" borderId="12" xfId="17" applyFont="1" applyBorder="1" applyAlignment="1">
      <alignment horizontal="center"/>
      <protection/>
    </xf>
    <xf numFmtId="0" fontId="1" fillId="2" borderId="12" xfId="17" applyFont="1" applyFill="1" applyBorder="1" applyAlignment="1">
      <alignment horizontal="center"/>
      <protection/>
    </xf>
    <xf numFmtId="2" fontId="3" fillId="2" borderId="12" xfId="17" applyNumberFormat="1" applyFont="1" applyFill="1" applyBorder="1">
      <alignment/>
      <protection/>
    </xf>
    <xf numFmtId="4" fontId="1" fillId="0" borderId="12" xfId="0" applyNumberFormat="1" applyFont="1" applyBorder="1" applyAlignment="1">
      <alignment horizontal="center"/>
    </xf>
    <xf numFmtId="0" fontId="1" fillId="0" borderId="12" xfId="17" applyFont="1" applyBorder="1">
      <alignment/>
      <protection/>
    </xf>
    <xf numFmtId="0" fontId="1" fillId="0" borderId="12" xfId="17" applyFont="1" applyBorder="1">
      <alignment/>
      <protection/>
    </xf>
    <xf numFmtId="1" fontId="1" fillId="0" borderId="12" xfId="17" applyNumberFormat="1" applyFont="1" applyBorder="1" applyAlignment="1">
      <alignment horizontal="center"/>
      <protection/>
    </xf>
    <xf numFmtId="2" fontId="1" fillId="0" borderId="12" xfId="17" applyNumberFormat="1" applyFont="1" applyBorder="1">
      <alignment/>
      <protection/>
    </xf>
    <xf numFmtId="2" fontId="1" fillId="2" borderId="12" xfId="17" applyNumberFormat="1" applyFont="1" applyFill="1" applyBorder="1">
      <alignment/>
      <protection/>
    </xf>
    <xf numFmtId="1" fontId="1" fillId="2" borderId="12" xfId="17" applyNumberFormat="1" applyFont="1" applyFill="1" applyBorder="1" applyAlignment="1">
      <alignment horizontal="center"/>
      <protection/>
    </xf>
    <xf numFmtId="2" fontId="1" fillId="2" borderId="12" xfId="17" applyNumberFormat="1" applyFont="1" applyFill="1" applyBorder="1" applyAlignment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17" applyFont="1" applyBorder="1">
      <alignment/>
      <protection/>
    </xf>
    <xf numFmtId="0" fontId="1" fillId="2" borderId="0" xfId="17" applyFont="1" applyFill="1" applyBorder="1">
      <alignment/>
      <protection/>
    </xf>
    <xf numFmtId="2" fontId="1" fillId="2" borderId="0" xfId="17" applyNumberFormat="1" applyFont="1" applyFill="1" applyBorder="1">
      <alignment/>
      <protection/>
    </xf>
    <xf numFmtId="1" fontId="1" fillId="0" borderId="0" xfId="0" applyNumberFormat="1" applyFont="1" applyBorder="1" applyAlignment="1">
      <alignment/>
    </xf>
    <xf numFmtId="0" fontId="1" fillId="2" borderId="0" xfId="17" applyNumberFormat="1" applyFont="1" applyFill="1" applyBorder="1">
      <alignment/>
      <protection/>
    </xf>
    <xf numFmtId="0" fontId="1" fillId="0" borderId="0" xfId="17" applyFont="1" applyFill="1" applyBorder="1">
      <alignment/>
      <protection/>
    </xf>
    <xf numFmtId="0" fontId="1" fillId="0" borderId="0" xfId="17" applyFont="1" applyFill="1" applyBorder="1" applyAlignment="1">
      <alignment horizontal="center"/>
      <protection/>
    </xf>
    <xf numFmtId="0" fontId="1" fillId="2" borderId="0" xfId="17" applyFont="1" applyFill="1" applyBorder="1">
      <alignment/>
      <protection/>
    </xf>
    <xf numFmtId="2" fontId="6" fillId="2" borderId="0" xfId="17" applyNumberFormat="1" applyFont="1" applyFill="1" applyBorder="1">
      <alignment/>
      <protection/>
    </xf>
    <xf numFmtId="0" fontId="7" fillId="0" borderId="0" xfId="17" applyFont="1">
      <alignment/>
      <protection/>
    </xf>
    <xf numFmtId="0" fontId="1" fillId="0" borderId="12" xfId="17" applyFont="1" applyFill="1" applyBorder="1">
      <alignment/>
      <protection/>
    </xf>
    <xf numFmtId="0" fontId="1" fillId="0" borderId="13" xfId="17" applyFont="1" applyFill="1" applyBorder="1">
      <alignment/>
      <protection/>
    </xf>
    <xf numFmtId="0" fontId="7" fillId="0" borderId="0" xfId="17" applyFont="1" applyFill="1" applyBorder="1" applyAlignment="1">
      <alignment horizontal="center"/>
      <protection/>
    </xf>
    <xf numFmtId="1" fontId="0" fillId="0" borderId="0" xfId="17" applyNumberFormat="1" applyFont="1" applyBorder="1">
      <alignment/>
      <protection/>
    </xf>
    <xf numFmtId="0" fontId="0" fillId="0" borderId="0" xfId="17" applyFont="1" applyBorder="1">
      <alignment/>
      <protection/>
    </xf>
    <xf numFmtId="0" fontId="1" fillId="2" borderId="12" xfId="17" applyNumberFormat="1" applyFont="1" applyFill="1" applyBorder="1" applyAlignment="1">
      <alignment horizontal="center"/>
      <protection/>
    </xf>
    <xf numFmtId="0" fontId="7" fillId="0" borderId="0" xfId="17" applyFont="1" applyBorder="1">
      <alignment/>
      <protection/>
    </xf>
    <xf numFmtId="0" fontId="7" fillId="2" borderId="0" xfId="17" applyFont="1" applyFill="1" applyBorder="1">
      <alignment/>
      <protection/>
    </xf>
    <xf numFmtId="0" fontId="7" fillId="2" borderId="0" xfId="0" applyFont="1" applyFill="1" applyAlignment="1">
      <alignment/>
    </xf>
    <xf numFmtId="164" fontId="7" fillId="2" borderId="0" xfId="17" applyNumberFormat="1" applyFont="1" applyFill="1" applyBorder="1">
      <alignment/>
      <protection/>
    </xf>
    <xf numFmtId="0" fontId="7" fillId="2" borderId="0" xfId="17" applyFont="1" applyFill="1" applyBorder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2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/>
    </xf>
    <xf numFmtId="0" fontId="2" fillId="0" borderId="0" xfId="0" applyFont="1" applyAlignment="1">
      <alignment/>
    </xf>
    <xf numFmtId="0" fontId="8" fillId="0" borderId="1" xfId="17" applyFont="1" applyFill="1" applyBorder="1" applyAlignment="1">
      <alignment horizontal="center"/>
      <protection/>
    </xf>
    <xf numFmtId="0" fontId="9" fillId="0" borderId="1" xfId="17" applyFont="1" applyFill="1" applyBorder="1" applyAlignment="1">
      <alignment horizontal="center"/>
      <protection/>
    </xf>
    <xf numFmtId="0" fontId="9" fillId="0" borderId="2" xfId="17" applyFont="1" applyFill="1" applyBorder="1" applyAlignment="1">
      <alignment horizontal="center"/>
      <protection/>
    </xf>
    <xf numFmtId="0" fontId="8" fillId="0" borderId="5" xfId="17" applyFont="1" applyFill="1" applyBorder="1" applyAlignment="1">
      <alignment horizontal="center"/>
      <protection/>
    </xf>
    <xf numFmtId="0" fontId="9" fillId="0" borderId="5" xfId="17" applyFont="1" applyFill="1" applyBorder="1" applyAlignment="1">
      <alignment horizontal="center"/>
      <protection/>
    </xf>
    <xf numFmtId="0" fontId="9" fillId="0" borderId="6" xfId="17" applyFont="1" applyFill="1" applyBorder="1" applyAlignment="1">
      <alignment horizontal="center"/>
      <protection/>
    </xf>
    <xf numFmtId="0" fontId="8" fillId="0" borderId="5" xfId="0" applyFont="1" applyFill="1" applyBorder="1" applyAlignment="1">
      <alignment/>
    </xf>
    <xf numFmtId="0" fontId="8" fillId="0" borderId="0" xfId="17" applyFont="1" applyFill="1" applyBorder="1" applyAlignment="1">
      <alignment horizontal="center"/>
      <protection/>
    </xf>
    <xf numFmtId="0" fontId="9" fillId="0" borderId="0" xfId="0" applyFont="1" applyFill="1" applyAlignment="1">
      <alignment horizontal="center"/>
    </xf>
    <xf numFmtId="0" fontId="8" fillId="0" borderId="8" xfId="17" applyFont="1" applyFill="1" applyBorder="1" applyAlignment="1">
      <alignment horizontal="center"/>
      <protection/>
    </xf>
    <xf numFmtId="0" fontId="9" fillId="0" borderId="8" xfId="17" applyFont="1" applyFill="1" applyBorder="1" applyAlignment="1">
      <alignment horizontal="center"/>
      <protection/>
    </xf>
    <xf numFmtId="0" fontId="9" fillId="0" borderId="9" xfId="17" applyFont="1" applyFill="1" applyBorder="1" applyAlignment="1">
      <alignment horizontal="center"/>
      <protection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8" fillId="0" borderId="0" xfId="17" applyFont="1" applyFill="1" applyBorder="1">
      <alignment/>
      <protection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12" xfId="17" applyFont="1" applyFill="1" applyBorder="1" applyAlignment="1">
      <alignment horizontal="left"/>
      <protection/>
    </xf>
    <xf numFmtId="0" fontId="8" fillId="0" borderId="12" xfId="17" applyFont="1" applyFill="1" applyBorder="1" applyAlignment="1">
      <alignment horizontal="center"/>
      <protection/>
    </xf>
    <xf numFmtId="0" fontId="9" fillId="0" borderId="12" xfId="17" applyFont="1" applyFill="1" applyBorder="1" applyAlignment="1">
      <alignment horizontal="center"/>
      <protection/>
    </xf>
    <xf numFmtId="0" fontId="0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8" xfId="17" applyFont="1" applyFill="1" applyBorder="1" applyAlignment="1">
      <alignment horizontal="left"/>
      <protection/>
    </xf>
    <xf numFmtId="0" fontId="0" fillId="0" borderId="12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1" fillId="0" borderId="12" xfId="17" applyFont="1" applyFill="1" applyBorder="1" applyAlignment="1">
      <alignment horizontal="left"/>
      <protection/>
    </xf>
    <xf numFmtId="0" fontId="11" fillId="0" borderId="14" xfId="17" applyFont="1" applyFill="1" applyBorder="1" applyAlignment="1">
      <alignment horizontal="center"/>
      <protection/>
    </xf>
    <xf numFmtId="0" fontId="11" fillId="0" borderId="12" xfId="17" applyFont="1" applyFill="1" applyBorder="1" applyAlignment="1">
      <alignment horizontal="center"/>
      <protection/>
    </xf>
    <xf numFmtId="0" fontId="12" fillId="0" borderId="12" xfId="17" applyFont="1" applyFill="1" applyBorder="1" applyAlignment="1">
      <alignment horizontal="center"/>
      <protection/>
    </xf>
    <xf numFmtId="0" fontId="8" fillId="0" borderId="0" xfId="17" applyFont="1" applyFill="1">
      <alignment/>
      <protection/>
    </xf>
    <xf numFmtId="0" fontId="8" fillId="0" borderId="12" xfId="17" applyFont="1" applyFill="1" applyBorder="1" applyAlignment="1">
      <alignment horizontal="center"/>
      <protection/>
    </xf>
    <xf numFmtId="0" fontId="9" fillId="0" borderId="12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17" applyFont="1" applyFill="1" applyBorder="1" applyAlignment="1">
      <alignment horizontal="center"/>
      <protection/>
    </xf>
    <xf numFmtId="0" fontId="9" fillId="0" borderId="0" xfId="17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8" fillId="0" borderId="0" xfId="17" applyFont="1" applyFill="1" applyBorder="1">
      <alignment/>
      <protection/>
    </xf>
    <xf numFmtId="0" fontId="8" fillId="0" borderId="0" xfId="17" applyFont="1" applyFill="1" applyBorder="1" applyAlignment="1">
      <alignment horizontal="right"/>
      <protection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8" fillId="0" borderId="0" xfId="17" applyFont="1" applyFill="1" applyBorder="1" applyAlignment="1">
      <alignment horizontal="left"/>
      <protection/>
    </xf>
    <xf numFmtId="2" fontId="8" fillId="0" borderId="0" xfId="17" applyNumberFormat="1" applyFont="1" applyFill="1" applyBorder="1">
      <alignment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5" fillId="0" borderId="1" xfId="0" applyFont="1" applyBorder="1" applyAlignment="1">
      <alignment horizontal="center"/>
    </xf>
    <xf numFmtId="0" fontId="15" fillId="0" borderId="1" xfId="17" applyFont="1" applyFill="1" applyBorder="1" applyAlignment="1">
      <alignment horizontal="center"/>
      <protection/>
    </xf>
    <xf numFmtId="0" fontId="16" fillId="0" borderId="1" xfId="17" applyFont="1" applyFill="1" applyBorder="1" applyAlignment="1">
      <alignment horizontal="center"/>
      <protection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3" xfId="0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5" xfId="0" applyFont="1" applyBorder="1" applyAlignment="1">
      <alignment horizontal="center"/>
    </xf>
    <xf numFmtId="0" fontId="15" fillId="0" borderId="5" xfId="17" applyFont="1" applyFill="1" applyBorder="1" applyAlignment="1">
      <alignment horizontal="center"/>
      <protection/>
    </xf>
    <xf numFmtId="0" fontId="16" fillId="0" borderId="5" xfId="17" applyFont="1" applyFill="1" applyBorder="1" applyAlignment="1">
      <alignment horizontal="center"/>
      <protection/>
    </xf>
    <xf numFmtId="0" fontId="15" fillId="0" borderId="6" xfId="0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8" xfId="0" applyFont="1" applyBorder="1" applyAlignment="1">
      <alignment horizontal="center"/>
    </xf>
    <xf numFmtId="0" fontId="15" fillId="0" borderId="8" xfId="17" applyFont="1" applyFill="1" applyBorder="1" applyAlignment="1">
      <alignment horizontal="center"/>
      <protection/>
    </xf>
    <xf numFmtId="0" fontId="16" fillId="0" borderId="8" xfId="0" applyFont="1" applyBorder="1" applyAlignment="1">
      <alignment horizontal="center"/>
    </xf>
    <xf numFmtId="0" fontId="15" fillId="0" borderId="9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17" applyFont="1" applyFill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17" fillId="0" borderId="8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2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8" fillId="0" borderId="0" xfId="0" applyFont="1" applyAlignment="1">
      <alignment/>
    </xf>
    <xf numFmtId="0" fontId="11" fillId="0" borderId="12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5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13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3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7" fillId="0" borderId="12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Alignment="1">
      <alignment horizontal="center"/>
    </xf>
    <xf numFmtId="2" fontId="17" fillId="0" borderId="0" xfId="0" applyNumberFormat="1" applyFont="1" applyFill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5" fillId="4" borderId="16" xfId="0" applyFont="1" applyFill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5" fillId="4" borderId="18" xfId="0" applyFont="1" applyFill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5" fillId="4" borderId="20" xfId="0" applyFont="1" applyFill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5" fillId="4" borderId="0" xfId="0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Continuous"/>
    </xf>
    <xf numFmtId="0" fontId="1" fillId="4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8" xfId="0" applyFont="1" applyBorder="1" applyAlignment="1">
      <alignment/>
    </xf>
    <xf numFmtId="0" fontId="10" fillId="0" borderId="12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1" fontId="10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8" fillId="2" borderId="12" xfId="0" applyFont="1" applyFill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10" fillId="2" borderId="12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0" fillId="0" borderId="13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1" fontId="10" fillId="0" borderId="0" xfId="0" applyNumberFormat="1" applyFont="1" applyBorder="1" applyAlignment="1">
      <alignment/>
    </xf>
    <xf numFmtId="0" fontId="10" fillId="2" borderId="0" xfId="0" applyFont="1" applyFill="1" applyBorder="1" applyAlignment="1">
      <alignment/>
    </xf>
    <xf numFmtId="1" fontId="1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" borderId="0" xfId="0" applyFont="1" applyFill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6" fontId="2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5" fillId="0" borderId="2" xfId="17" applyFont="1" applyFill="1" applyBorder="1" applyAlignment="1">
      <alignment horizontal="center"/>
      <protection/>
    </xf>
    <xf numFmtId="0" fontId="15" fillId="0" borderId="6" xfId="17" applyFont="1" applyFill="1" applyBorder="1" applyAlignment="1">
      <alignment horizontal="center"/>
      <protection/>
    </xf>
    <xf numFmtId="0" fontId="16" fillId="0" borderId="12" xfId="17" applyFont="1" applyFill="1" applyBorder="1" applyAlignment="1">
      <alignment horizontal="center"/>
      <protection/>
    </xf>
    <xf numFmtId="0" fontId="15" fillId="0" borderId="12" xfId="17" applyFont="1" applyFill="1" applyBorder="1" applyAlignment="1">
      <alignment horizontal="center"/>
      <protection/>
    </xf>
    <xf numFmtId="0" fontId="16" fillId="0" borderId="0" xfId="17" applyFont="1" applyFill="1" applyBorder="1" applyAlignment="1">
      <alignment horizontal="center"/>
      <protection/>
    </xf>
    <xf numFmtId="0" fontId="15" fillId="0" borderId="0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workbookViewId="0" topLeftCell="C1">
      <pane xSplit="1" ySplit="4" topLeftCell="D5" activePane="bottomRight" state="frozen"/>
      <selection pane="topLeft" activeCell="C1" sqref="C1"/>
      <selection pane="topRight" activeCell="D1" sqref="D1"/>
      <selection pane="bottomLeft" activeCell="C5" sqref="C5"/>
      <selection pane="bottomRight" activeCell="V3" sqref="V3"/>
    </sheetView>
  </sheetViews>
  <sheetFormatPr defaultColWidth="9.140625" defaultRowHeight="12.75"/>
  <cols>
    <col min="1" max="1" width="4.140625" style="82" customWidth="1"/>
    <col min="2" max="2" width="16.57421875" style="89" customWidth="1"/>
    <col min="3" max="3" width="13.57421875" style="89" customWidth="1"/>
    <col min="4" max="4" width="6.57421875" style="90" customWidth="1"/>
    <col min="5" max="5" width="4.421875" style="83" customWidth="1"/>
    <col min="6" max="6" width="3.140625" style="83" customWidth="1"/>
    <col min="7" max="7" width="3.28125" style="83" customWidth="1"/>
    <col min="8" max="8" width="6.140625" style="83" customWidth="1"/>
    <col min="9" max="9" width="5.421875" style="83" customWidth="1"/>
    <col min="10" max="10" width="4.28125" style="83" customWidth="1"/>
    <col min="11" max="11" width="6.00390625" style="91" customWidth="1"/>
    <col min="12" max="12" width="5.28125" style="91" customWidth="1"/>
    <col min="13" max="15" width="5.8515625" style="91" customWidth="1"/>
    <col min="16" max="16" width="7.140625" style="79" customWidth="1"/>
    <col min="17" max="17" width="6.8515625" style="79" customWidth="1"/>
    <col min="18" max="18" width="5.7109375" style="79" customWidth="1"/>
    <col min="19" max="19" width="6.140625" style="79" customWidth="1"/>
    <col min="20" max="20" width="5.28125" style="82" customWidth="1"/>
    <col min="21" max="21" width="4.140625" style="82" customWidth="1"/>
    <col min="22" max="22" width="4.7109375" style="82" customWidth="1"/>
    <col min="23" max="16384" width="9.140625" style="83" customWidth="1"/>
  </cols>
  <sheetData>
    <row r="1" spans="1:22" s="7" customFormat="1" ht="12" customHeight="1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5</v>
      </c>
      <c r="H1" s="1" t="s">
        <v>5</v>
      </c>
      <c r="I1" s="1" t="s">
        <v>5</v>
      </c>
      <c r="J1" s="1" t="s">
        <v>5</v>
      </c>
      <c r="K1" s="3" t="s">
        <v>6</v>
      </c>
      <c r="L1" s="3" t="s">
        <v>6</v>
      </c>
      <c r="M1" s="3" t="s">
        <v>6</v>
      </c>
      <c r="N1" s="3" t="s">
        <v>7</v>
      </c>
      <c r="O1" s="3" t="s">
        <v>7</v>
      </c>
      <c r="P1" s="3" t="s">
        <v>8</v>
      </c>
      <c r="Q1" s="3" t="s">
        <v>9</v>
      </c>
      <c r="R1" s="3" t="s">
        <v>8</v>
      </c>
      <c r="S1" s="3" t="s">
        <v>8</v>
      </c>
      <c r="T1" s="4"/>
      <c r="U1" s="5" t="s">
        <v>10</v>
      </c>
      <c r="V1" s="6"/>
    </row>
    <row r="2" spans="1:22" s="7" customFormat="1" ht="12" customHeight="1">
      <c r="A2" s="8"/>
      <c r="B2" s="9" t="s">
        <v>11</v>
      </c>
      <c r="C2" s="9"/>
      <c r="D2" s="9"/>
      <c r="E2" s="8"/>
      <c r="F2" s="8"/>
      <c r="G2" s="8"/>
      <c r="H2" s="8" t="s">
        <v>12</v>
      </c>
      <c r="I2" s="8" t="s">
        <v>12</v>
      </c>
      <c r="J2" s="8" t="s">
        <v>12</v>
      </c>
      <c r="K2" s="10"/>
      <c r="L2" s="10"/>
      <c r="M2" s="10"/>
      <c r="N2" s="10" t="s">
        <v>10</v>
      </c>
      <c r="O2" s="10" t="s">
        <v>10</v>
      </c>
      <c r="P2" s="10"/>
      <c r="Q2" s="11"/>
      <c r="R2" s="10"/>
      <c r="S2" s="10"/>
      <c r="T2" s="12"/>
      <c r="U2" s="13" t="s">
        <v>13</v>
      </c>
      <c r="V2" s="14"/>
    </row>
    <row r="3" spans="1:22" s="7" customFormat="1" ht="12" customHeight="1">
      <c r="A3" s="8"/>
      <c r="B3" s="9" t="s">
        <v>14</v>
      </c>
      <c r="C3" s="15"/>
      <c r="D3" s="16" t="s">
        <v>15</v>
      </c>
      <c r="E3" s="8"/>
      <c r="F3" s="8"/>
      <c r="G3" s="8"/>
      <c r="H3" s="8"/>
      <c r="I3" s="8"/>
      <c r="J3" s="8"/>
      <c r="K3" s="10" t="s">
        <v>16</v>
      </c>
      <c r="L3" s="10" t="s">
        <v>16</v>
      </c>
      <c r="M3" s="10" t="s">
        <v>16</v>
      </c>
      <c r="N3" s="10" t="s">
        <v>17</v>
      </c>
      <c r="O3" s="10" t="s">
        <v>17</v>
      </c>
      <c r="P3" s="10" t="s">
        <v>16</v>
      </c>
      <c r="Q3" s="10" t="s">
        <v>18</v>
      </c>
      <c r="R3" s="10" t="s">
        <v>16</v>
      </c>
      <c r="S3" s="10" t="s">
        <v>16</v>
      </c>
      <c r="T3" s="17"/>
      <c r="U3" s="13"/>
      <c r="V3" s="14"/>
    </row>
    <row r="4" spans="1:22" s="7" customFormat="1" ht="12" customHeight="1">
      <c r="A4" s="18"/>
      <c r="B4" s="19"/>
      <c r="C4" s="19"/>
      <c r="D4" s="19"/>
      <c r="E4" s="18" t="s">
        <v>19</v>
      </c>
      <c r="F4" s="18" t="s">
        <v>20</v>
      </c>
      <c r="G4" s="18" t="s">
        <v>21</v>
      </c>
      <c r="H4" s="18" t="s">
        <v>22</v>
      </c>
      <c r="I4" s="18" t="s">
        <v>20</v>
      </c>
      <c r="J4" s="18" t="s">
        <v>21</v>
      </c>
      <c r="K4" s="20" t="s">
        <v>22</v>
      </c>
      <c r="L4" s="20" t="s">
        <v>20</v>
      </c>
      <c r="M4" s="20" t="s">
        <v>21</v>
      </c>
      <c r="N4" s="20"/>
      <c r="O4" s="20" t="s">
        <v>23</v>
      </c>
      <c r="P4" s="20" t="s">
        <v>22</v>
      </c>
      <c r="Q4" s="20" t="s">
        <v>22</v>
      </c>
      <c r="R4" s="20" t="s">
        <v>20</v>
      </c>
      <c r="S4" s="20" t="s">
        <v>21</v>
      </c>
      <c r="T4" s="21" t="s">
        <v>22</v>
      </c>
      <c r="U4" s="22" t="s">
        <v>20</v>
      </c>
      <c r="V4" s="23" t="s">
        <v>21</v>
      </c>
    </row>
    <row r="5" spans="1:22" s="28" customFormat="1" ht="12" customHeight="1">
      <c r="A5" s="24"/>
      <c r="B5" s="25"/>
      <c r="C5" s="25"/>
      <c r="D5" s="26"/>
      <c r="E5" s="27"/>
      <c r="F5" s="27"/>
      <c r="G5" s="27"/>
      <c r="K5" s="29"/>
      <c r="L5" s="29"/>
      <c r="M5" s="29"/>
      <c r="N5" s="29"/>
      <c r="O5" s="29"/>
      <c r="P5" s="30"/>
      <c r="Q5" s="30"/>
      <c r="R5" s="30"/>
      <c r="S5" s="30"/>
      <c r="T5" s="13"/>
      <c r="U5" s="13"/>
      <c r="V5" s="13"/>
    </row>
    <row r="6" spans="1:22" s="38" customFormat="1" ht="12" customHeight="1">
      <c r="A6" s="31">
        <v>1</v>
      </c>
      <c r="B6" s="32" t="s">
        <v>24</v>
      </c>
      <c r="C6" s="32" t="s">
        <v>25</v>
      </c>
      <c r="D6" s="33">
        <f>E6+F6+G6</f>
        <v>3</v>
      </c>
      <c r="E6" s="31">
        <v>3</v>
      </c>
      <c r="F6" s="31">
        <v>0</v>
      </c>
      <c r="G6" s="31">
        <v>0</v>
      </c>
      <c r="H6" s="31">
        <v>2</v>
      </c>
      <c r="I6" s="31"/>
      <c r="J6" s="31"/>
      <c r="K6" s="34">
        <v>2</v>
      </c>
      <c r="L6" s="34">
        <v>0</v>
      </c>
      <c r="M6" s="34">
        <v>0</v>
      </c>
      <c r="N6" s="34">
        <v>2</v>
      </c>
      <c r="O6" s="35">
        <v>12</v>
      </c>
      <c r="P6" s="34">
        <v>2</v>
      </c>
      <c r="Q6" s="36">
        <v>6.5</v>
      </c>
      <c r="R6" s="34"/>
      <c r="S6" s="34"/>
      <c r="T6" s="37">
        <f>P6-K6</f>
        <v>0</v>
      </c>
      <c r="U6" s="37">
        <f>R6-L6</f>
        <v>0</v>
      </c>
      <c r="V6" s="37">
        <f>S6-M6</f>
        <v>0</v>
      </c>
    </row>
    <row r="7" spans="1:22" s="38" customFormat="1" ht="12" customHeight="1">
      <c r="A7" s="31">
        <f>1+A6</f>
        <v>2</v>
      </c>
      <c r="B7" s="32" t="s">
        <v>26</v>
      </c>
      <c r="C7" s="32" t="s">
        <v>27</v>
      </c>
      <c r="D7" s="33">
        <f aca="true" t="shared" si="0" ref="D7:D34">E7+F7+G7</f>
        <v>1</v>
      </c>
      <c r="E7" s="31">
        <v>1</v>
      </c>
      <c r="F7" s="31">
        <v>0</v>
      </c>
      <c r="G7" s="31">
        <v>0</v>
      </c>
      <c r="H7" s="31">
        <v>0</v>
      </c>
      <c r="I7" s="31"/>
      <c r="J7" s="31"/>
      <c r="K7" s="34">
        <v>0</v>
      </c>
      <c r="L7" s="34">
        <v>0</v>
      </c>
      <c r="M7" s="34">
        <v>0</v>
      </c>
      <c r="N7" s="34">
        <v>1</v>
      </c>
      <c r="O7" s="35">
        <v>12.3</v>
      </c>
      <c r="P7" s="34">
        <v>0</v>
      </c>
      <c r="Q7" s="36">
        <v>6.5</v>
      </c>
      <c r="R7" s="34"/>
      <c r="S7" s="34"/>
      <c r="T7" s="37">
        <f aca="true" t="shared" si="1" ref="T7:T35">P7-K7</f>
        <v>0</v>
      </c>
      <c r="U7" s="37">
        <f aca="true" t="shared" si="2" ref="U7:V35">R7-L7</f>
        <v>0</v>
      </c>
      <c r="V7" s="37">
        <f t="shared" si="2"/>
        <v>0</v>
      </c>
    </row>
    <row r="8" spans="1:22" s="38" customFormat="1" ht="12" customHeight="1">
      <c r="A8" s="31">
        <f aca="true" t="shared" si="3" ref="A8:A34">1+A7</f>
        <v>3</v>
      </c>
      <c r="B8" s="32" t="s">
        <v>28</v>
      </c>
      <c r="C8" s="32" t="s">
        <v>29</v>
      </c>
      <c r="D8" s="33">
        <f t="shared" si="0"/>
        <v>0</v>
      </c>
      <c r="E8" s="31">
        <v>0</v>
      </c>
      <c r="F8" s="31">
        <v>0</v>
      </c>
      <c r="G8" s="31">
        <v>0</v>
      </c>
      <c r="H8" s="31">
        <v>0</v>
      </c>
      <c r="I8" s="31"/>
      <c r="J8" s="31"/>
      <c r="K8" s="34">
        <v>0</v>
      </c>
      <c r="L8" s="34">
        <v>0</v>
      </c>
      <c r="M8" s="34">
        <v>0</v>
      </c>
      <c r="N8" s="34">
        <v>0</v>
      </c>
      <c r="O8" s="35"/>
      <c r="P8" s="34">
        <v>0</v>
      </c>
      <c r="Q8" s="36">
        <v>0</v>
      </c>
      <c r="R8" s="34"/>
      <c r="S8" s="34"/>
      <c r="T8" s="37">
        <f t="shared" si="1"/>
        <v>0</v>
      </c>
      <c r="U8" s="37">
        <f t="shared" si="2"/>
        <v>0</v>
      </c>
      <c r="V8" s="37">
        <f t="shared" si="2"/>
        <v>0</v>
      </c>
    </row>
    <row r="9" spans="1:22" s="38" customFormat="1" ht="12" customHeight="1">
      <c r="A9" s="31">
        <f t="shared" si="3"/>
        <v>4</v>
      </c>
      <c r="B9" s="32" t="s">
        <v>30</v>
      </c>
      <c r="C9" s="32" t="s">
        <v>31</v>
      </c>
      <c r="D9" s="33">
        <v>2</v>
      </c>
      <c r="E9" s="31">
        <v>2</v>
      </c>
      <c r="F9" s="31">
        <v>0</v>
      </c>
      <c r="G9" s="31">
        <v>0</v>
      </c>
      <c r="H9" s="31">
        <v>2</v>
      </c>
      <c r="I9" s="31"/>
      <c r="J9" s="31"/>
      <c r="K9" s="34">
        <v>1</v>
      </c>
      <c r="L9" s="34">
        <v>0</v>
      </c>
      <c r="M9" s="34">
        <v>0</v>
      </c>
      <c r="N9" s="34">
        <v>2</v>
      </c>
      <c r="O9" s="35"/>
      <c r="P9" s="34">
        <v>2</v>
      </c>
      <c r="Q9" s="36">
        <v>0</v>
      </c>
      <c r="R9" s="34"/>
      <c r="S9" s="34"/>
      <c r="T9" s="37">
        <f t="shared" si="1"/>
        <v>1</v>
      </c>
      <c r="U9" s="37">
        <f t="shared" si="2"/>
        <v>0</v>
      </c>
      <c r="V9" s="37">
        <f t="shared" si="2"/>
        <v>0</v>
      </c>
    </row>
    <row r="10" spans="1:22" s="38" customFormat="1" ht="12" customHeight="1">
      <c r="A10" s="31">
        <f t="shared" si="3"/>
        <v>5</v>
      </c>
      <c r="B10" s="32" t="s">
        <v>32</v>
      </c>
      <c r="C10" s="32" t="s">
        <v>33</v>
      </c>
      <c r="D10" s="33">
        <f t="shared" si="0"/>
        <v>1</v>
      </c>
      <c r="E10" s="31">
        <v>1</v>
      </c>
      <c r="F10" s="31">
        <v>0</v>
      </c>
      <c r="G10" s="31">
        <v>0</v>
      </c>
      <c r="H10" s="31">
        <v>1</v>
      </c>
      <c r="I10" s="31"/>
      <c r="J10" s="31"/>
      <c r="K10" s="34">
        <v>1</v>
      </c>
      <c r="L10" s="34">
        <v>0</v>
      </c>
      <c r="M10" s="34">
        <v>0</v>
      </c>
      <c r="N10" s="34">
        <v>1</v>
      </c>
      <c r="O10" s="35"/>
      <c r="P10" s="34">
        <v>1</v>
      </c>
      <c r="Q10" s="36">
        <v>0</v>
      </c>
      <c r="R10" s="34"/>
      <c r="S10" s="34"/>
      <c r="T10" s="37">
        <f t="shared" si="1"/>
        <v>0</v>
      </c>
      <c r="U10" s="37">
        <f t="shared" si="2"/>
        <v>0</v>
      </c>
      <c r="V10" s="37">
        <f t="shared" si="2"/>
        <v>0</v>
      </c>
    </row>
    <row r="11" spans="1:22" s="38" customFormat="1" ht="12" customHeight="1">
      <c r="A11" s="31">
        <f t="shared" si="3"/>
        <v>6</v>
      </c>
      <c r="B11" s="32" t="s">
        <v>34</v>
      </c>
      <c r="C11" s="32" t="s">
        <v>35</v>
      </c>
      <c r="D11" s="33">
        <f t="shared" si="0"/>
        <v>2</v>
      </c>
      <c r="E11" s="31">
        <v>1</v>
      </c>
      <c r="F11" s="31">
        <v>1</v>
      </c>
      <c r="G11" s="31">
        <v>0</v>
      </c>
      <c r="H11" s="31">
        <v>1</v>
      </c>
      <c r="I11" s="31">
        <v>1</v>
      </c>
      <c r="J11" s="31"/>
      <c r="K11" s="34">
        <v>1</v>
      </c>
      <c r="L11" s="34">
        <v>0</v>
      </c>
      <c r="M11" s="34">
        <v>0</v>
      </c>
      <c r="N11" s="34">
        <v>2</v>
      </c>
      <c r="O11" s="35"/>
      <c r="P11" s="34">
        <v>1</v>
      </c>
      <c r="Q11" s="36">
        <v>0</v>
      </c>
      <c r="R11" s="34">
        <v>1</v>
      </c>
      <c r="S11" s="34"/>
      <c r="T11" s="37">
        <f t="shared" si="1"/>
        <v>0</v>
      </c>
      <c r="U11" s="37">
        <f t="shared" si="2"/>
        <v>1</v>
      </c>
      <c r="V11" s="37">
        <f t="shared" si="2"/>
        <v>0</v>
      </c>
    </row>
    <row r="12" spans="1:22" s="38" customFormat="1" ht="12" customHeight="1">
      <c r="A12" s="31">
        <f t="shared" si="3"/>
        <v>7</v>
      </c>
      <c r="B12" s="32" t="s">
        <v>36</v>
      </c>
      <c r="C12" s="32" t="s">
        <v>37</v>
      </c>
      <c r="D12" s="33">
        <f t="shared" si="0"/>
        <v>3</v>
      </c>
      <c r="E12" s="31">
        <v>3</v>
      </c>
      <c r="F12" s="31">
        <v>0</v>
      </c>
      <c r="G12" s="31">
        <v>0</v>
      </c>
      <c r="H12" s="31">
        <v>2</v>
      </c>
      <c r="I12" s="31"/>
      <c r="J12" s="31"/>
      <c r="K12" s="34">
        <v>2</v>
      </c>
      <c r="L12" s="34">
        <v>0</v>
      </c>
      <c r="M12" s="34">
        <v>0</v>
      </c>
      <c r="N12" s="34">
        <v>2</v>
      </c>
      <c r="O12" s="35">
        <v>12.3</v>
      </c>
      <c r="P12" s="34">
        <v>2</v>
      </c>
      <c r="Q12" s="36">
        <v>6.5</v>
      </c>
      <c r="R12" s="34"/>
      <c r="S12" s="34"/>
      <c r="T12" s="37">
        <f t="shared" si="1"/>
        <v>0</v>
      </c>
      <c r="U12" s="37">
        <f t="shared" si="2"/>
        <v>0</v>
      </c>
      <c r="V12" s="37">
        <f t="shared" si="2"/>
        <v>0</v>
      </c>
    </row>
    <row r="13" spans="1:22" s="38" customFormat="1" ht="12" customHeight="1">
      <c r="A13" s="31">
        <f t="shared" si="3"/>
        <v>8</v>
      </c>
      <c r="B13" s="32" t="s">
        <v>38</v>
      </c>
      <c r="C13" s="32" t="s">
        <v>39</v>
      </c>
      <c r="D13" s="33">
        <f t="shared" si="0"/>
        <v>1</v>
      </c>
      <c r="E13" s="31">
        <v>1</v>
      </c>
      <c r="F13" s="31">
        <v>0</v>
      </c>
      <c r="G13" s="31">
        <v>0</v>
      </c>
      <c r="H13" s="31">
        <v>1</v>
      </c>
      <c r="I13" s="31"/>
      <c r="J13" s="31"/>
      <c r="K13" s="34">
        <v>0</v>
      </c>
      <c r="L13" s="34">
        <v>0</v>
      </c>
      <c r="M13" s="34">
        <v>0</v>
      </c>
      <c r="N13" s="34">
        <v>1</v>
      </c>
      <c r="O13" s="35"/>
      <c r="P13" s="34">
        <v>1</v>
      </c>
      <c r="Q13" s="36">
        <v>0</v>
      </c>
      <c r="R13" s="34"/>
      <c r="S13" s="34"/>
      <c r="T13" s="37">
        <f t="shared" si="1"/>
        <v>1</v>
      </c>
      <c r="U13" s="37">
        <f t="shared" si="2"/>
        <v>0</v>
      </c>
      <c r="V13" s="37">
        <f t="shared" si="2"/>
        <v>0</v>
      </c>
    </row>
    <row r="14" spans="1:22" s="38" customFormat="1" ht="12" customHeight="1">
      <c r="A14" s="31">
        <f t="shared" si="3"/>
        <v>9</v>
      </c>
      <c r="B14" s="32" t="s">
        <v>40</v>
      </c>
      <c r="C14" s="32" t="s">
        <v>41</v>
      </c>
      <c r="D14" s="33">
        <f t="shared" si="0"/>
        <v>1</v>
      </c>
      <c r="E14" s="31">
        <v>1</v>
      </c>
      <c r="F14" s="31">
        <v>0</v>
      </c>
      <c r="G14" s="31">
        <v>0</v>
      </c>
      <c r="H14" s="31">
        <v>1</v>
      </c>
      <c r="I14" s="31"/>
      <c r="J14" s="31"/>
      <c r="K14" s="34">
        <v>0</v>
      </c>
      <c r="L14" s="34">
        <v>0</v>
      </c>
      <c r="M14" s="34">
        <v>0</v>
      </c>
      <c r="N14" s="34">
        <v>1</v>
      </c>
      <c r="O14" s="35"/>
      <c r="P14" s="34">
        <v>1</v>
      </c>
      <c r="Q14" s="36">
        <v>0</v>
      </c>
      <c r="R14" s="34"/>
      <c r="S14" s="34"/>
      <c r="T14" s="37">
        <f t="shared" si="1"/>
        <v>1</v>
      </c>
      <c r="U14" s="37">
        <f t="shared" si="2"/>
        <v>0</v>
      </c>
      <c r="V14" s="37">
        <f t="shared" si="2"/>
        <v>0</v>
      </c>
    </row>
    <row r="15" spans="1:22" s="38" customFormat="1" ht="12" customHeight="1">
      <c r="A15" s="31">
        <f t="shared" si="3"/>
        <v>10</v>
      </c>
      <c r="B15" s="32" t="s">
        <v>42</v>
      </c>
      <c r="C15" s="32" t="s">
        <v>43</v>
      </c>
      <c r="D15" s="33">
        <v>4</v>
      </c>
      <c r="E15" s="31">
        <v>4</v>
      </c>
      <c r="F15" s="31">
        <v>0</v>
      </c>
      <c r="G15" s="31">
        <v>0</v>
      </c>
      <c r="H15" s="31">
        <v>3</v>
      </c>
      <c r="I15" s="31" t="s">
        <v>14</v>
      </c>
      <c r="J15" s="31"/>
      <c r="K15" s="34">
        <v>3</v>
      </c>
      <c r="L15" s="34">
        <v>0</v>
      </c>
      <c r="M15" s="34">
        <v>1</v>
      </c>
      <c r="N15" s="34">
        <v>3</v>
      </c>
      <c r="O15" s="35">
        <v>12.3</v>
      </c>
      <c r="P15" s="34">
        <v>3</v>
      </c>
      <c r="Q15" s="36">
        <v>6.5</v>
      </c>
      <c r="R15" s="34"/>
      <c r="S15" s="34"/>
      <c r="T15" s="37">
        <f t="shared" si="1"/>
        <v>0</v>
      </c>
      <c r="U15" s="37">
        <f t="shared" si="2"/>
        <v>0</v>
      </c>
      <c r="V15" s="39">
        <f t="shared" si="2"/>
        <v>-1</v>
      </c>
    </row>
    <row r="16" spans="1:22" s="38" customFormat="1" ht="12" customHeight="1">
      <c r="A16" s="31">
        <f t="shared" si="3"/>
        <v>11</v>
      </c>
      <c r="B16" s="32" t="s">
        <v>44</v>
      </c>
      <c r="C16" s="32" t="s">
        <v>45</v>
      </c>
      <c r="D16" s="33">
        <f t="shared" si="0"/>
        <v>3</v>
      </c>
      <c r="E16" s="31">
        <v>3</v>
      </c>
      <c r="F16" s="31">
        <v>0</v>
      </c>
      <c r="G16" s="31">
        <v>0</v>
      </c>
      <c r="H16" s="31">
        <v>0</v>
      </c>
      <c r="I16" s="31"/>
      <c r="J16" s="31"/>
      <c r="K16" s="34">
        <v>0</v>
      </c>
      <c r="L16" s="34">
        <v>0</v>
      </c>
      <c r="M16" s="34">
        <v>0</v>
      </c>
      <c r="N16" s="34">
        <v>1</v>
      </c>
      <c r="O16" s="35">
        <v>12.3</v>
      </c>
      <c r="P16" s="40">
        <v>1</v>
      </c>
      <c r="Q16" s="36">
        <v>0</v>
      </c>
      <c r="R16" s="34"/>
      <c r="S16" s="34"/>
      <c r="T16" s="37">
        <f t="shared" si="1"/>
        <v>1</v>
      </c>
      <c r="U16" s="37">
        <f t="shared" si="2"/>
        <v>0</v>
      </c>
      <c r="V16" s="37">
        <f t="shared" si="2"/>
        <v>0</v>
      </c>
    </row>
    <row r="17" spans="1:22" s="38" customFormat="1" ht="12" customHeight="1">
      <c r="A17" s="31">
        <f t="shared" si="3"/>
        <v>12</v>
      </c>
      <c r="B17" s="32" t="s">
        <v>46</v>
      </c>
      <c r="C17" s="32" t="s">
        <v>47</v>
      </c>
      <c r="D17" s="33">
        <f t="shared" si="0"/>
        <v>1</v>
      </c>
      <c r="E17" s="31">
        <v>1</v>
      </c>
      <c r="F17" s="31">
        <v>0</v>
      </c>
      <c r="G17" s="31">
        <v>0</v>
      </c>
      <c r="H17" s="31">
        <v>1</v>
      </c>
      <c r="I17" s="31"/>
      <c r="J17" s="31"/>
      <c r="K17" s="34">
        <v>1</v>
      </c>
      <c r="L17" s="34">
        <v>0</v>
      </c>
      <c r="M17" s="34">
        <v>0</v>
      </c>
      <c r="N17" s="34">
        <v>1</v>
      </c>
      <c r="O17" s="35"/>
      <c r="P17" s="34">
        <v>1</v>
      </c>
      <c r="Q17" s="36">
        <v>0</v>
      </c>
      <c r="R17" s="34"/>
      <c r="S17" s="34"/>
      <c r="T17" s="37">
        <f t="shared" si="1"/>
        <v>0</v>
      </c>
      <c r="U17" s="37">
        <f t="shared" si="2"/>
        <v>0</v>
      </c>
      <c r="V17" s="37">
        <f t="shared" si="2"/>
        <v>0</v>
      </c>
    </row>
    <row r="18" spans="1:22" s="38" customFormat="1" ht="12" customHeight="1">
      <c r="A18" s="31">
        <f t="shared" si="3"/>
        <v>13</v>
      </c>
      <c r="B18" s="32" t="s">
        <v>48</v>
      </c>
      <c r="C18" s="32" t="s">
        <v>49</v>
      </c>
      <c r="D18" s="33">
        <f t="shared" si="0"/>
        <v>2</v>
      </c>
      <c r="E18" s="31">
        <v>2</v>
      </c>
      <c r="F18" s="31">
        <v>0</v>
      </c>
      <c r="G18" s="31">
        <v>0</v>
      </c>
      <c r="H18" s="31">
        <v>2</v>
      </c>
      <c r="I18" s="31"/>
      <c r="J18" s="31"/>
      <c r="K18" s="34">
        <v>1</v>
      </c>
      <c r="L18" s="34">
        <v>0</v>
      </c>
      <c r="M18" s="34">
        <v>0</v>
      </c>
      <c r="N18" s="34">
        <v>2</v>
      </c>
      <c r="O18" s="35" t="s">
        <v>14</v>
      </c>
      <c r="P18" s="34">
        <v>2</v>
      </c>
      <c r="Q18" s="36">
        <v>0</v>
      </c>
      <c r="R18" s="34"/>
      <c r="S18" s="34"/>
      <c r="T18" s="37">
        <f t="shared" si="1"/>
        <v>1</v>
      </c>
      <c r="U18" s="37">
        <f t="shared" si="2"/>
        <v>0</v>
      </c>
      <c r="V18" s="37">
        <f t="shared" si="2"/>
        <v>0</v>
      </c>
    </row>
    <row r="19" spans="1:22" s="38" customFormat="1" ht="12" customHeight="1">
      <c r="A19" s="31">
        <f t="shared" si="3"/>
        <v>14</v>
      </c>
      <c r="B19" s="32" t="s">
        <v>50</v>
      </c>
      <c r="C19" s="32" t="s">
        <v>51</v>
      </c>
      <c r="D19" s="33">
        <v>2</v>
      </c>
      <c r="E19" s="31">
        <v>2</v>
      </c>
      <c r="F19" s="31">
        <v>0</v>
      </c>
      <c r="G19" s="31">
        <v>0</v>
      </c>
      <c r="H19" s="31">
        <v>2</v>
      </c>
      <c r="I19" s="31"/>
      <c r="J19" s="31"/>
      <c r="K19" s="34">
        <v>1</v>
      </c>
      <c r="L19" s="34">
        <v>0</v>
      </c>
      <c r="M19" s="34">
        <v>0</v>
      </c>
      <c r="N19" s="34">
        <v>2</v>
      </c>
      <c r="O19" s="35"/>
      <c r="P19" s="34">
        <v>2</v>
      </c>
      <c r="Q19" s="36">
        <v>0</v>
      </c>
      <c r="R19" s="34"/>
      <c r="S19" s="34"/>
      <c r="T19" s="37">
        <f t="shared" si="1"/>
        <v>1</v>
      </c>
      <c r="U19" s="37">
        <f t="shared" si="2"/>
        <v>0</v>
      </c>
      <c r="V19" s="37">
        <f t="shared" si="2"/>
        <v>0</v>
      </c>
    </row>
    <row r="20" spans="1:22" s="38" customFormat="1" ht="12" customHeight="1">
      <c r="A20" s="31">
        <f t="shared" si="3"/>
        <v>15</v>
      </c>
      <c r="B20" s="32" t="s">
        <v>52</v>
      </c>
      <c r="C20" s="32" t="s">
        <v>53</v>
      </c>
      <c r="D20" s="33">
        <f t="shared" si="0"/>
        <v>5</v>
      </c>
      <c r="E20" s="31">
        <v>5</v>
      </c>
      <c r="F20" s="31">
        <v>0</v>
      </c>
      <c r="G20" s="31">
        <v>0</v>
      </c>
      <c r="H20" s="31">
        <v>4</v>
      </c>
      <c r="I20" s="31"/>
      <c r="J20" s="31"/>
      <c r="K20" s="34">
        <v>3</v>
      </c>
      <c r="L20" s="34">
        <v>0</v>
      </c>
      <c r="M20" s="34">
        <v>0</v>
      </c>
      <c r="N20" s="34">
        <v>4</v>
      </c>
      <c r="O20" s="41">
        <v>0.5208333333333334</v>
      </c>
      <c r="P20" s="34">
        <v>4</v>
      </c>
      <c r="Q20" s="42">
        <v>12.5</v>
      </c>
      <c r="R20" s="34"/>
      <c r="S20" s="34"/>
      <c r="T20" s="37">
        <f t="shared" si="1"/>
        <v>1</v>
      </c>
      <c r="U20" s="37">
        <f t="shared" si="2"/>
        <v>0</v>
      </c>
      <c r="V20" s="37">
        <f t="shared" si="2"/>
        <v>0</v>
      </c>
    </row>
    <row r="21" spans="1:22" s="44" customFormat="1" ht="12" customHeight="1">
      <c r="A21" s="31">
        <f t="shared" si="3"/>
        <v>16</v>
      </c>
      <c r="B21" s="43" t="s">
        <v>54</v>
      </c>
      <c r="C21" s="43" t="s">
        <v>55</v>
      </c>
      <c r="D21" s="33">
        <v>1</v>
      </c>
      <c r="E21" s="31">
        <v>1</v>
      </c>
      <c r="F21" s="31">
        <v>0</v>
      </c>
      <c r="G21" s="31">
        <v>0</v>
      </c>
      <c r="H21" s="31">
        <v>1</v>
      </c>
      <c r="I21" s="31"/>
      <c r="J21" s="31"/>
      <c r="K21" s="34">
        <v>0</v>
      </c>
      <c r="L21" s="34">
        <v>0</v>
      </c>
      <c r="M21" s="34">
        <v>0</v>
      </c>
      <c r="N21" s="34">
        <v>1</v>
      </c>
      <c r="O21" s="35"/>
      <c r="P21" s="34">
        <v>1</v>
      </c>
      <c r="Q21" s="36">
        <v>0</v>
      </c>
      <c r="R21" s="34"/>
      <c r="S21" s="34"/>
      <c r="T21" s="37">
        <f t="shared" si="1"/>
        <v>1</v>
      </c>
      <c r="U21" s="37">
        <f t="shared" si="2"/>
        <v>0</v>
      </c>
      <c r="V21" s="37">
        <f t="shared" si="2"/>
        <v>0</v>
      </c>
    </row>
    <row r="22" spans="1:22" s="44" customFormat="1" ht="12" customHeight="1">
      <c r="A22" s="31">
        <f t="shared" si="3"/>
        <v>17</v>
      </c>
      <c r="B22" s="43" t="s">
        <v>56</v>
      </c>
      <c r="C22" s="43" t="s">
        <v>57</v>
      </c>
      <c r="D22" s="33">
        <v>4</v>
      </c>
      <c r="E22" s="31">
        <v>4</v>
      </c>
      <c r="F22" s="31">
        <v>0</v>
      </c>
      <c r="G22" s="31">
        <v>0</v>
      </c>
      <c r="H22" s="31">
        <v>1</v>
      </c>
      <c r="I22" s="31"/>
      <c r="J22" s="31"/>
      <c r="K22" s="34">
        <v>0</v>
      </c>
      <c r="L22" s="34">
        <v>0</v>
      </c>
      <c r="M22" s="34">
        <v>0</v>
      </c>
      <c r="N22" s="34">
        <v>2</v>
      </c>
      <c r="O22" s="35">
        <v>12</v>
      </c>
      <c r="P22" s="40">
        <v>2</v>
      </c>
      <c r="Q22" s="36">
        <v>0</v>
      </c>
      <c r="R22" s="34"/>
      <c r="S22" s="34"/>
      <c r="T22" s="37">
        <f t="shared" si="1"/>
        <v>2</v>
      </c>
      <c r="U22" s="37">
        <f t="shared" si="2"/>
        <v>0</v>
      </c>
      <c r="V22" s="37">
        <f t="shared" si="2"/>
        <v>0</v>
      </c>
    </row>
    <row r="23" spans="1:22" s="44" customFormat="1" ht="12" customHeight="1">
      <c r="A23" s="31">
        <f t="shared" si="3"/>
        <v>18</v>
      </c>
      <c r="B23" s="43" t="s">
        <v>58</v>
      </c>
      <c r="C23" s="43" t="s">
        <v>59</v>
      </c>
      <c r="D23" s="33">
        <v>3</v>
      </c>
      <c r="E23" s="31">
        <v>3</v>
      </c>
      <c r="F23" s="31">
        <v>0</v>
      </c>
      <c r="G23" s="31">
        <v>0</v>
      </c>
      <c r="H23" s="31">
        <v>2</v>
      </c>
      <c r="I23" s="31"/>
      <c r="J23" s="31"/>
      <c r="K23" s="34">
        <v>1</v>
      </c>
      <c r="L23" s="34">
        <v>0</v>
      </c>
      <c r="M23" s="34">
        <v>0</v>
      </c>
      <c r="N23" s="34">
        <v>2</v>
      </c>
      <c r="O23" s="35" t="s">
        <v>14</v>
      </c>
      <c r="P23" s="34">
        <v>2</v>
      </c>
      <c r="Q23" s="36">
        <v>6.5</v>
      </c>
      <c r="R23" s="34"/>
      <c r="S23" s="34"/>
      <c r="T23" s="37">
        <f t="shared" si="1"/>
        <v>1</v>
      </c>
      <c r="U23" s="37">
        <f t="shared" si="2"/>
        <v>0</v>
      </c>
      <c r="V23" s="37">
        <f t="shared" si="2"/>
        <v>0</v>
      </c>
    </row>
    <row r="24" spans="1:22" s="44" customFormat="1" ht="12" customHeight="1">
      <c r="A24" s="31">
        <f t="shared" si="3"/>
        <v>19</v>
      </c>
      <c r="B24" s="43" t="s">
        <v>60</v>
      </c>
      <c r="C24" s="43" t="s">
        <v>61</v>
      </c>
      <c r="D24" s="33">
        <f t="shared" si="0"/>
        <v>0</v>
      </c>
      <c r="E24" s="31">
        <v>0</v>
      </c>
      <c r="F24" s="31">
        <v>0</v>
      </c>
      <c r="G24" s="31">
        <v>0</v>
      </c>
      <c r="H24" s="31">
        <v>0</v>
      </c>
      <c r="I24" s="31"/>
      <c r="J24" s="31"/>
      <c r="K24" s="34">
        <v>0</v>
      </c>
      <c r="L24" s="34">
        <v>0</v>
      </c>
      <c r="M24" s="34">
        <v>0</v>
      </c>
      <c r="N24" s="34">
        <v>1</v>
      </c>
      <c r="O24" s="35"/>
      <c r="P24" s="34">
        <v>0</v>
      </c>
      <c r="Q24" s="36">
        <v>0</v>
      </c>
      <c r="R24" s="34"/>
      <c r="S24" s="34"/>
      <c r="T24" s="37">
        <f t="shared" si="1"/>
        <v>0</v>
      </c>
      <c r="U24" s="37">
        <f t="shared" si="2"/>
        <v>0</v>
      </c>
      <c r="V24" s="37">
        <f t="shared" si="2"/>
        <v>0</v>
      </c>
    </row>
    <row r="25" spans="1:22" s="44" customFormat="1" ht="12" customHeight="1">
      <c r="A25" s="31">
        <f t="shared" si="3"/>
        <v>20</v>
      </c>
      <c r="B25" s="43" t="s">
        <v>62</v>
      </c>
      <c r="C25" s="43" t="s">
        <v>63</v>
      </c>
      <c r="D25" s="33">
        <f t="shared" si="0"/>
        <v>1</v>
      </c>
      <c r="E25" s="31">
        <v>1</v>
      </c>
      <c r="F25" s="31">
        <v>0</v>
      </c>
      <c r="G25" s="31">
        <v>0</v>
      </c>
      <c r="H25" s="31">
        <v>1</v>
      </c>
      <c r="I25" s="31"/>
      <c r="J25" s="31"/>
      <c r="K25" s="34">
        <v>1</v>
      </c>
      <c r="L25" s="34">
        <v>0</v>
      </c>
      <c r="M25" s="34">
        <v>0</v>
      </c>
      <c r="N25" s="34">
        <v>1</v>
      </c>
      <c r="O25" s="35" t="s">
        <v>14</v>
      </c>
      <c r="P25" s="34">
        <v>1</v>
      </c>
      <c r="Q25" s="36">
        <v>0</v>
      </c>
      <c r="R25" s="34"/>
      <c r="S25" s="34"/>
      <c r="T25" s="37">
        <f t="shared" si="1"/>
        <v>0</v>
      </c>
      <c r="U25" s="37">
        <f t="shared" si="2"/>
        <v>0</v>
      </c>
      <c r="V25" s="37">
        <f t="shared" si="2"/>
        <v>0</v>
      </c>
    </row>
    <row r="26" spans="1:22" s="44" customFormat="1" ht="12" customHeight="1">
      <c r="A26" s="31">
        <f t="shared" si="3"/>
        <v>21</v>
      </c>
      <c r="B26" s="43" t="s">
        <v>62</v>
      </c>
      <c r="C26" s="43" t="s">
        <v>59</v>
      </c>
      <c r="D26" s="33">
        <f t="shared" si="0"/>
        <v>0</v>
      </c>
      <c r="E26" s="31">
        <v>0</v>
      </c>
      <c r="F26" s="31">
        <v>0</v>
      </c>
      <c r="G26" s="31">
        <v>0</v>
      </c>
      <c r="H26" s="31">
        <v>0</v>
      </c>
      <c r="I26" s="31"/>
      <c r="J26" s="31"/>
      <c r="K26" s="34">
        <v>0</v>
      </c>
      <c r="L26" s="34">
        <v>0</v>
      </c>
      <c r="M26" s="34">
        <v>0</v>
      </c>
      <c r="N26" s="34">
        <v>0</v>
      </c>
      <c r="O26" s="35"/>
      <c r="P26" s="34">
        <v>0</v>
      </c>
      <c r="Q26" s="36">
        <v>0</v>
      </c>
      <c r="R26" s="34"/>
      <c r="S26" s="34"/>
      <c r="T26" s="37">
        <f t="shared" si="1"/>
        <v>0</v>
      </c>
      <c r="U26" s="37">
        <f t="shared" si="2"/>
        <v>0</v>
      </c>
      <c r="V26" s="37">
        <f t="shared" si="2"/>
        <v>0</v>
      </c>
    </row>
    <row r="27" spans="1:22" s="44" customFormat="1" ht="12" customHeight="1">
      <c r="A27" s="31">
        <f t="shared" si="3"/>
        <v>22</v>
      </c>
      <c r="B27" s="43" t="s">
        <v>64</v>
      </c>
      <c r="C27" s="43" t="s">
        <v>59</v>
      </c>
      <c r="D27" s="33">
        <f t="shared" si="0"/>
        <v>0</v>
      </c>
      <c r="E27" s="31">
        <v>0</v>
      </c>
      <c r="F27" s="31">
        <v>0</v>
      </c>
      <c r="G27" s="31">
        <v>0</v>
      </c>
      <c r="H27" s="31">
        <v>0</v>
      </c>
      <c r="I27" s="31"/>
      <c r="J27" s="31"/>
      <c r="K27" s="34">
        <v>0</v>
      </c>
      <c r="L27" s="34">
        <v>0</v>
      </c>
      <c r="M27" s="34">
        <v>0</v>
      </c>
      <c r="N27" s="34">
        <v>0</v>
      </c>
      <c r="O27" s="35"/>
      <c r="P27" s="34">
        <v>0</v>
      </c>
      <c r="Q27" s="36">
        <v>0</v>
      </c>
      <c r="R27" s="34"/>
      <c r="S27" s="34"/>
      <c r="T27" s="37">
        <f t="shared" si="1"/>
        <v>0</v>
      </c>
      <c r="U27" s="37">
        <f t="shared" si="2"/>
        <v>0</v>
      </c>
      <c r="V27" s="37">
        <f t="shared" si="2"/>
        <v>0</v>
      </c>
    </row>
    <row r="28" spans="1:22" s="44" customFormat="1" ht="12" customHeight="1">
      <c r="A28" s="31">
        <f t="shared" si="3"/>
        <v>23</v>
      </c>
      <c r="B28" s="43" t="s">
        <v>65</v>
      </c>
      <c r="C28" s="43" t="s">
        <v>66</v>
      </c>
      <c r="D28" s="33">
        <f t="shared" si="0"/>
        <v>2</v>
      </c>
      <c r="E28" s="31">
        <v>2</v>
      </c>
      <c r="F28" s="31">
        <v>0</v>
      </c>
      <c r="G28" s="31">
        <v>0</v>
      </c>
      <c r="H28" s="31">
        <v>1</v>
      </c>
      <c r="I28" s="31"/>
      <c r="J28" s="31"/>
      <c r="K28" s="34">
        <v>0</v>
      </c>
      <c r="L28" s="34">
        <v>0</v>
      </c>
      <c r="M28" s="34">
        <v>0</v>
      </c>
      <c r="N28" s="34">
        <v>1</v>
      </c>
      <c r="O28" s="35">
        <v>12.3</v>
      </c>
      <c r="P28" s="34">
        <v>1</v>
      </c>
      <c r="Q28" s="36">
        <v>6.5</v>
      </c>
      <c r="R28" s="34"/>
      <c r="S28" s="34"/>
      <c r="T28" s="37">
        <f t="shared" si="1"/>
        <v>1</v>
      </c>
      <c r="U28" s="37">
        <f t="shared" si="2"/>
        <v>0</v>
      </c>
      <c r="V28" s="37">
        <f t="shared" si="2"/>
        <v>0</v>
      </c>
    </row>
    <row r="29" spans="1:22" s="44" customFormat="1" ht="12" customHeight="1">
      <c r="A29" s="33">
        <f t="shared" si="3"/>
        <v>24</v>
      </c>
      <c r="B29" s="43" t="s">
        <v>67</v>
      </c>
      <c r="C29" s="43" t="s">
        <v>68</v>
      </c>
      <c r="D29" s="33">
        <f t="shared" si="0"/>
        <v>0</v>
      </c>
      <c r="E29" s="31">
        <v>0</v>
      </c>
      <c r="F29" s="31">
        <v>0</v>
      </c>
      <c r="G29" s="31">
        <v>0</v>
      </c>
      <c r="H29" s="31">
        <v>0</v>
      </c>
      <c r="I29" s="31"/>
      <c r="J29" s="31"/>
      <c r="K29" s="34">
        <v>0</v>
      </c>
      <c r="L29" s="34">
        <v>0</v>
      </c>
      <c r="M29" s="34">
        <v>0</v>
      </c>
      <c r="N29" s="34">
        <v>0</v>
      </c>
      <c r="O29" s="35"/>
      <c r="P29" s="34">
        <v>0</v>
      </c>
      <c r="Q29" s="36">
        <v>0</v>
      </c>
      <c r="R29" s="34"/>
      <c r="S29" s="34"/>
      <c r="T29" s="37">
        <f t="shared" si="1"/>
        <v>0</v>
      </c>
      <c r="U29" s="37">
        <f t="shared" si="2"/>
        <v>0</v>
      </c>
      <c r="V29" s="37">
        <f t="shared" si="2"/>
        <v>0</v>
      </c>
    </row>
    <row r="30" spans="1:22" s="44" customFormat="1" ht="12" customHeight="1">
      <c r="A30" s="33">
        <f t="shared" si="3"/>
        <v>25</v>
      </c>
      <c r="B30" s="43" t="s">
        <v>67</v>
      </c>
      <c r="C30" s="43" t="s">
        <v>69</v>
      </c>
      <c r="D30" s="33">
        <f t="shared" si="0"/>
        <v>0</v>
      </c>
      <c r="E30" s="31">
        <v>0</v>
      </c>
      <c r="F30" s="31">
        <v>0</v>
      </c>
      <c r="G30" s="31">
        <v>0</v>
      </c>
      <c r="H30" s="31">
        <v>0</v>
      </c>
      <c r="I30" s="31"/>
      <c r="J30" s="31"/>
      <c r="K30" s="34">
        <v>0</v>
      </c>
      <c r="L30" s="34">
        <v>0</v>
      </c>
      <c r="M30" s="34">
        <v>0</v>
      </c>
      <c r="N30" s="34">
        <v>0</v>
      </c>
      <c r="O30" s="35"/>
      <c r="P30" s="34">
        <v>0</v>
      </c>
      <c r="Q30" s="36">
        <v>0</v>
      </c>
      <c r="R30" s="34"/>
      <c r="S30" s="34"/>
      <c r="T30" s="37">
        <f t="shared" si="1"/>
        <v>0</v>
      </c>
      <c r="U30" s="37">
        <f t="shared" si="2"/>
        <v>0</v>
      </c>
      <c r="V30" s="37">
        <f t="shared" si="2"/>
        <v>0</v>
      </c>
    </row>
    <row r="31" spans="1:22" s="44" customFormat="1" ht="12" customHeight="1">
      <c r="A31" s="31">
        <f t="shared" si="3"/>
        <v>26</v>
      </c>
      <c r="B31" s="43" t="s">
        <v>70</v>
      </c>
      <c r="C31" s="43" t="s">
        <v>71</v>
      </c>
      <c r="D31" s="33">
        <f t="shared" si="0"/>
        <v>0</v>
      </c>
      <c r="E31" s="31">
        <v>0</v>
      </c>
      <c r="F31" s="31">
        <v>0</v>
      </c>
      <c r="G31" s="31">
        <v>0</v>
      </c>
      <c r="H31" s="31">
        <v>0</v>
      </c>
      <c r="I31" s="31"/>
      <c r="J31" s="31"/>
      <c r="K31" s="34">
        <v>0</v>
      </c>
      <c r="L31" s="34">
        <v>0</v>
      </c>
      <c r="M31" s="34">
        <v>0</v>
      </c>
      <c r="N31" s="34">
        <v>0</v>
      </c>
      <c r="O31" s="35"/>
      <c r="P31" s="34">
        <v>0</v>
      </c>
      <c r="Q31" s="36">
        <v>0</v>
      </c>
      <c r="R31" s="34"/>
      <c r="S31" s="34"/>
      <c r="T31" s="37">
        <f t="shared" si="1"/>
        <v>0</v>
      </c>
      <c r="U31" s="37">
        <f t="shared" si="2"/>
        <v>0</v>
      </c>
      <c r="V31" s="37">
        <f t="shared" si="2"/>
        <v>0</v>
      </c>
    </row>
    <row r="32" spans="1:22" s="7" customFormat="1" ht="12" customHeight="1">
      <c r="A32" s="31">
        <f t="shared" si="3"/>
        <v>27</v>
      </c>
      <c r="B32" s="43" t="s">
        <v>72</v>
      </c>
      <c r="C32" s="43" t="s">
        <v>73</v>
      </c>
      <c r="D32" s="33">
        <f t="shared" si="0"/>
        <v>1</v>
      </c>
      <c r="E32" s="31">
        <v>0</v>
      </c>
      <c r="F32" s="31">
        <v>0</v>
      </c>
      <c r="G32" s="31">
        <v>1</v>
      </c>
      <c r="H32" s="31">
        <v>0</v>
      </c>
      <c r="I32" s="31"/>
      <c r="J32" s="31">
        <v>1</v>
      </c>
      <c r="K32" s="34">
        <v>0</v>
      </c>
      <c r="L32" s="34">
        <v>0</v>
      </c>
      <c r="M32" s="34">
        <v>1</v>
      </c>
      <c r="N32" s="34">
        <v>1</v>
      </c>
      <c r="O32" s="35"/>
      <c r="P32" s="34">
        <v>0</v>
      </c>
      <c r="Q32" s="36">
        <v>0</v>
      </c>
      <c r="R32" s="34"/>
      <c r="S32" s="34">
        <v>1</v>
      </c>
      <c r="T32" s="37">
        <f t="shared" si="1"/>
        <v>0</v>
      </c>
      <c r="U32" s="37">
        <f t="shared" si="2"/>
        <v>0</v>
      </c>
      <c r="V32" s="37">
        <f t="shared" si="2"/>
        <v>0</v>
      </c>
    </row>
    <row r="33" spans="1:22" s="44" customFormat="1" ht="12" customHeight="1">
      <c r="A33" s="31">
        <f t="shared" si="3"/>
        <v>28</v>
      </c>
      <c r="B33" s="43" t="s">
        <v>74</v>
      </c>
      <c r="C33" s="43" t="s">
        <v>75</v>
      </c>
      <c r="D33" s="33">
        <v>2</v>
      </c>
      <c r="E33" s="31">
        <v>1</v>
      </c>
      <c r="F33" s="31">
        <v>0</v>
      </c>
      <c r="G33" s="31">
        <v>1</v>
      </c>
      <c r="H33" s="31">
        <v>1</v>
      </c>
      <c r="I33" s="31"/>
      <c r="J33" s="31">
        <v>1</v>
      </c>
      <c r="K33" s="34">
        <v>1</v>
      </c>
      <c r="L33" s="34">
        <v>0</v>
      </c>
      <c r="M33" s="34">
        <v>0</v>
      </c>
      <c r="N33" s="34">
        <v>2</v>
      </c>
      <c r="O33" s="35"/>
      <c r="P33" s="34">
        <v>1</v>
      </c>
      <c r="Q33" s="36">
        <v>0</v>
      </c>
      <c r="R33" s="34"/>
      <c r="S33" s="34">
        <v>1</v>
      </c>
      <c r="T33" s="37">
        <f t="shared" si="1"/>
        <v>0</v>
      </c>
      <c r="U33" s="37">
        <f t="shared" si="2"/>
        <v>0</v>
      </c>
      <c r="V33" s="37">
        <f t="shared" si="2"/>
        <v>1</v>
      </c>
    </row>
    <row r="34" spans="1:22" s="44" customFormat="1" ht="12" customHeight="1">
      <c r="A34" s="31">
        <f t="shared" si="3"/>
        <v>29</v>
      </c>
      <c r="B34" s="43" t="s">
        <v>76</v>
      </c>
      <c r="C34" s="43" t="s">
        <v>77</v>
      </c>
      <c r="D34" s="33">
        <f t="shared" si="0"/>
        <v>0</v>
      </c>
      <c r="E34" s="31">
        <v>0</v>
      </c>
      <c r="F34" s="31">
        <v>0</v>
      </c>
      <c r="G34" s="31">
        <v>0</v>
      </c>
      <c r="H34" s="31">
        <v>0</v>
      </c>
      <c r="I34" s="31"/>
      <c r="J34" s="31"/>
      <c r="K34" s="34">
        <v>0</v>
      </c>
      <c r="L34" s="34">
        <v>0</v>
      </c>
      <c r="M34" s="34">
        <v>0</v>
      </c>
      <c r="N34" s="34">
        <v>0</v>
      </c>
      <c r="O34" s="35"/>
      <c r="P34" s="34">
        <v>0</v>
      </c>
      <c r="Q34" s="36">
        <v>0</v>
      </c>
      <c r="R34" s="34"/>
      <c r="S34" s="34"/>
      <c r="T34" s="37">
        <f t="shared" si="1"/>
        <v>0</v>
      </c>
      <c r="U34" s="37">
        <f t="shared" si="2"/>
        <v>0</v>
      </c>
      <c r="V34" s="37">
        <f t="shared" si="2"/>
        <v>0</v>
      </c>
    </row>
    <row r="35" spans="1:22" s="7" customFormat="1" ht="12" customHeight="1">
      <c r="A35" s="45"/>
      <c r="B35" s="46" t="s">
        <v>14</v>
      </c>
      <c r="C35" s="47"/>
      <c r="D35" s="33">
        <f>SUM(D6:D34)</f>
        <v>45</v>
      </c>
      <c r="E35" s="48">
        <f>SUM(E6:E34)</f>
        <v>42</v>
      </c>
      <c r="F35" s="48">
        <f aca="true" t="shared" si="4" ref="F35:M35">SUM(F6:F34)</f>
        <v>1</v>
      </c>
      <c r="G35" s="48">
        <f t="shared" si="4"/>
        <v>2</v>
      </c>
      <c r="H35" s="48">
        <f t="shared" si="4"/>
        <v>29</v>
      </c>
      <c r="I35" s="48">
        <f>SUM(I11:I34)</f>
        <v>1</v>
      </c>
      <c r="J35" s="48">
        <f>SUM(J11:J34)</f>
        <v>2</v>
      </c>
      <c r="K35" s="49">
        <f t="shared" si="4"/>
        <v>19</v>
      </c>
      <c r="L35" s="49">
        <f t="shared" si="4"/>
        <v>0</v>
      </c>
      <c r="M35" s="49">
        <f t="shared" si="4"/>
        <v>2</v>
      </c>
      <c r="N35" s="49"/>
      <c r="O35" s="50">
        <f>SUM(O6:O35)</f>
        <v>86.02083333333333</v>
      </c>
      <c r="P35" s="34">
        <f>SUM(P6:P34)</f>
        <v>31</v>
      </c>
      <c r="Q35" s="51">
        <f>SUM(Q6:Q34)</f>
        <v>51.5</v>
      </c>
      <c r="R35" s="49">
        <f>SUM(R6:R34)</f>
        <v>1</v>
      </c>
      <c r="S35" s="49">
        <f>SUM(S6:S34)</f>
        <v>2</v>
      </c>
      <c r="T35" s="37">
        <f t="shared" si="1"/>
        <v>12</v>
      </c>
      <c r="U35" s="37">
        <f t="shared" si="2"/>
        <v>1</v>
      </c>
      <c r="V35" s="37">
        <f t="shared" si="2"/>
        <v>0</v>
      </c>
    </row>
    <row r="36" spans="1:22" s="7" customFormat="1" ht="12" customHeight="1">
      <c r="A36" s="45"/>
      <c r="D36" s="33"/>
      <c r="E36" s="52"/>
      <c r="F36" s="52"/>
      <c r="G36" s="53"/>
      <c r="H36" s="54">
        <f>H35+I35+J35</f>
        <v>32</v>
      </c>
      <c r="I36" s="55"/>
      <c r="J36" s="55"/>
      <c r="K36" s="56"/>
      <c r="L36" s="57">
        <f>K35+L35+M35</f>
        <v>21</v>
      </c>
      <c r="M36" s="56"/>
      <c r="N36" s="56">
        <f>SUM(N6:N35)</f>
        <v>36</v>
      </c>
      <c r="O36" s="50">
        <f>O35/25</f>
        <v>3.440833333333333</v>
      </c>
      <c r="P36" s="57"/>
      <c r="Q36" s="58">
        <f>Q35/25</f>
        <v>2.06</v>
      </c>
      <c r="R36" s="56"/>
      <c r="S36" s="56"/>
      <c r="T36" s="59"/>
      <c r="U36" s="59"/>
      <c r="V36" s="59"/>
    </row>
    <row r="37" spans="1:22" s="7" customFormat="1" ht="12" customHeight="1">
      <c r="A37" s="45"/>
      <c r="D37" s="60"/>
      <c r="E37" s="61"/>
      <c r="F37" s="61"/>
      <c r="G37" s="24"/>
      <c r="H37" s="24"/>
      <c r="I37" s="24"/>
      <c r="J37" s="24"/>
      <c r="K37" s="62"/>
      <c r="L37" s="62"/>
      <c r="M37" s="62"/>
      <c r="N37" s="62"/>
      <c r="O37" s="62"/>
      <c r="P37" s="63">
        <f>P35+Q36+R35+S35</f>
        <v>36.06</v>
      </c>
      <c r="Q37" s="64"/>
      <c r="R37" s="62"/>
      <c r="S37" s="62"/>
      <c r="T37" s="59"/>
      <c r="U37" s="59"/>
      <c r="V37" s="59"/>
    </row>
    <row r="38" spans="1:22" s="7" customFormat="1" ht="12" customHeight="1">
      <c r="A38" s="45"/>
      <c r="D38" s="60"/>
      <c r="E38" s="61"/>
      <c r="F38" s="61"/>
      <c r="G38" s="24"/>
      <c r="H38" s="24"/>
      <c r="I38" s="24"/>
      <c r="J38" s="24"/>
      <c r="K38" s="62"/>
      <c r="L38" s="62"/>
      <c r="M38" s="62"/>
      <c r="N38" s="62"/>
      <c r="O38" s="62"/>
      <c r="P38" s="59"/>
      <c r="Q38" s="65"/>
      <c r="R38" s="62"/>
      <c r="S38" s="62"/>
      <c r="T38" s="59"/>
      <c r="U38" s="59"/>
      <c r="V38" s="59"/>
    </row>
    <row r="39" spans="1:22" s="7" customFormat="1" ht="12" customHeight="1">
      <c r="A39" s="45"/>
      <c r="B39" s="66"/>
      <c r="C39" s="66"/>
      <c r="D39" s="67"/>
      <c r="E39" s="61"/>
      <c r="F39" s="61"/>
      <c r="G39" s="61"/>
      <c r="H39" s="61"/>
      <c r="I39" s="61"/>
      <c r="J39" s="61"/>
      <c r="K39" s="68"/>
      <c r="L39" s="68"/>
      <c r="M39" s="68"/>
      <c r="N39" s="69"/>
      <c r="O39" s="68"/>
      <c r="P39" s="59"/>
      <c r="Q39" s="65"/>
      <c r="R39" s="62"/>
      <c r="S39" s="62"/>
      <c r="T39" s="59"/>
      <c r="U39" s="59"/>
      <c r="V39" s="59"/>
    </row>
    <row r="40" spans="1:19" ht="12" customHeight="1">
      <c r="A40" s="70"/>
      <c r="B40" s="71" t="s">
        <v>78</v>
      </c>
      <c r="C40" s="72">
        <v>21</v>
      </c>
      <c r="D40" s="73"/>
      <c r="E40" s="74"/>
      <c r="F40" s="75" t="s">
        <v>79</v>
      </c>
      <c r="G40" s="75"/>
      <c r="H40" s="75" t="s">
        <v>80</v>
      </c>
      <c r="I40" s="76">
        <f>P35</f>
        <v>31</v>
      </c>
      <c r="J40" s="77"/>
      <c r="K40" s="78"/>
      <c r="L40" s="78"/>
      <c r="M40" s="78"/>
      <c r="N40" s="78"/>
      <c r="O40" s="78"/>
      <c r="Q40" s="80"/>
      <c r="R40" s="81"/>
      <c r="S40" s="81"/>
    </row>
    <row r="41" spans="2:19" ht="12" customHeight="1">
      <c r="B41" s="71"/>
      <c r="C41" s="84"/>
      <c r="D41" s="85"/>
      <c r="E41" s="86"/>
      <c r="F41" s="86"/>
      <c r="G41" s="86"/>
      <c r="H41" s="86"/>
      <c r="I41" s="58">
        <f>Q36</f>
        <v>2.06</v>
      </c>
      <c r="J41" s="86"/>
      <c r="K41" s="87"/>
      <c r="L41" s="87"/>
      <c r="M41" s="87"/>
      <c r="N41" s="87"/>
      <c r="O41" s="87"/>
      <c r="Q41" s="88"/>
      <c r="R41" s="88"/>
      <c r="S41" s="88"/>
    </row>
    <row r="42" ht="12" customHeight="1">
      <c r="I42" s="34">
        <f>R35</f>
        <v>1</v>
      </c>
    </row>
    <row r="43" ht="12" customHeight="1">
      <c r="I43" s="92">
        <f>S35</f>
        <v>2</v>
      </c>
    </row>
    <row r="44" ht="12" customHeight="1">
      <c r="I44" s="93">
        <f>SUM(I40:I43)</f>
        <v>36.06</v>
      </c>
    </row>
    <row r="47" ht="15">
      <c r="H47" s="94"/>
    </row>
    <row r="48" ht="15">
      <c r="H48" s="94"/>
    </row>
    <row r="49" ht="15">
      <c r="H49" s="94"/>
    </row>
    <row r="50" ht="15">
      <c r="H50" s="94"/>
    </row>
    <row r="51" ht="15">
      <c r="H51" s="94"/>
    </row>
    <row r="52" ht="15">
      <c r="H52" s="94"/>
    </row>
    <row r="53" ht="15">
      <c r="H53" s="94"/>
    </row>
    <row r="54" ht="15">
      <c r="H54" s="94"/>
    </row>
    <row r="55" ht="15">
      <c r="H55" s="94"/>
    </row>
    <row r="56" ht="15">
      <c r="H56" s="94"/>
    </row>
    <row r="57" ht="15">
      <c r="H57" s="94"/>
    </row>
    <row r="58" ht="15">
      <c r="H58" s="9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9"/>
  <sheetViews>
    <sheetView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28125" style="131" customWidth="1"/>
    <col min="2" max="2" width="11.8515625" style="131" customWidth="1"/>
    <col min="3" max="3" width="13.57421875" style="131" customWidth="1"/>
    <col min="4" max="4" width="4.00390625" style="131" customWidth="1"/>
    <col min="5" max="5" width="3.8515625" style="131" customWidth="1"/>
    <col min="6" max="6" width="2.8515625" style="131" customWidth="1"/>
    <col min="7" max="7" width="3.28125" style="131" customWidth="1"/>
    <col min="8" max="8" width="4.28125" style="139" customWidth="1"/>
    <col min="9" max="10" width="4.28125" style="140" customWidth="1"/>
    <col min="11" max="11" width="3.7109375" style="131" customWidth="1"/>
    <col min="12" max="12" width="3.421875" style="131" customWidth="1"/>
    <col min="13" max="13" width="3.7109375" style="131" customWidth="1"/>
    <col min="14" max="14" width="6.7109375" style="131" customWidth="1"/>
    <col min="15" max="15" width="6.140625" style="131" customWidth="1"/>
    <col min="16" max="16" width="6.28125" style="103" customWidth="1"/>
    <col min="17" max="17" width="4.421875" style="103" customWidth="1"/>
    <col min="18" max="18" width="4.57421875" style="103" customWidth="1"/>
    <col min="19" max="19" width="5.421875" style="103" customWidth="1"/>
    <col min="20" max="20" width="4.8515625" style="103" customWidth="1"/>
    <col min="21" max="22" width="5.28125" style="103" customWidth="1"/>
    <col min="23" max="23" width="5.00390625" style="0" customWidth="1"/>
    <col min="24" max="24" width="5.140625" style="0" customWidth="1"/>
    <col min="25" max="25" width="4.8515625" style="0" customWidth="1"/>
    <col min="26" max="26" width="5.140625" style="113" customWidth="1"/>
  </cols>
  <sheetData>
    <row r="1" spans="1:26" ht="12.75">
      <c r="A1" s="95" t="s">
        <v>0</v>
      </c>
      <c r="B1" s="95" t="s">
        <v>1</v>
      </c>
      <c r="C1" s="95" t="s">
        <v>2</v>
      </c>
      <c r="D1" s="95" t="s">
        <v>81</v>
      </c>
      <c r="E1" s="95" t="s">
        <v>4</v>
      </c>
      <c r="F1" s="95" t="s">
        <v>5</v>
      </c>
      <c r="G1" s="95" t="s">
        <v>5</v>
      </c>
      <c r="H1" s="96" t="s">
        <v>5</v>
      </c>
      <c r="I1" s="95" t="s">
        <v>5</v>
      </c>
      <c r="J1" s="95" t="s">
        <v>5</v>
      </c>
      <c r="K1" s="95" t="s">
        <v>6</v>
      </c>
      <c r="L1" s="95" t="s">
        <v>6</v>
      </c>
      <c r="M1" s="95" t="s">
        <v>6</v>
      </c>
      <c r="N1" s="95" t="s">
        <v>82</v>
      </c>
      <c r="O1" s="95" t="s">
        <v>82</v>
      </c>
      <c r="P1" s="96" t="s">
        <v>8</v>
      </c>
      <c r="Q1" s="96" t="s">
        <v>8</v>
      </c>
      <c r="R1" s="96" t="s">
        <v>8</v>
      </c>
      <c r="S1" s="96" t="s">
        <v>8</v>
      </c>
      <c r="T1" s="96" t="s">
        <v>8</v>
      </c>
      <c r="U1" s="97" t="s">
        <v>8</v>
      </c>
      <c r="V1" s="95" t="s">
        <v>10</v>
      </c>
      <c r="W1" s="95" t="s">
        <v>10</v>
      </c>
      <c r="X1" s="95" t="s">
        <v>10</v>
      </c>
      <c r="Y1" s="95" t="s">
        <v>10</v>
      </c>
      <c r="Z1" s="95" t="s">
        <v>10</v>
      </c>
    </row>
    <row r="2" spans="1:26" ht="12.75">
      <c r="A2" s="98"/>
      <c r="B2" s="98" t="s">
        <v>11</v>
      </c>
      <c r="C2" s="98"/>
      <c r="D2" s="98" t="s">
        <v>4</v>
      </c>
      <c r="E2" s="98"/>
      <c r="F2" s="98"/>
      <c r="G2" s="98"/>
      <c r="H2" s="99" t="s">
        <v>12</v>
      </c>
      <c r="I2" s="98" t="s">
        <v>12</v>
      </c>
      <c r="J2" s="98" t="s">
        <v>12</v>
      </c>
      <c r="K2" s="98"/>
      <c r="L2" s="98"/>
      <c r="M2" s="98"/>
      <c r="N2" s="98" t="s">
        <v>10</v>
      </c>
      <c r="O2" s="98" t="s">
        <v>10</v>
      </c>
      <c r="P2" s="99" t="s">
        <v>83</v>
      </c>
      <c r="Q2" s="99" t="s">
        <v>83</v>
      </c>
      <c r="R2" s="99" t="s">
        <v>83</v>
      </c>
      <c r="S2" s="99" t="s">
        <v>83</v>
      </c>
      <c r="T2" s="99" t="s">
        <v>83</v>
      </c>
      <c r="U2" s="100" t="s">
        <v>83</v>
      </c>
      <c r="V2" s="98" t="s">
        <v>84</v>
      </c>
      <c r="W2" s="98" t="s">
        <v>84</v>
      </c>
      <c r="X2" s="98" t="s">
        <v>84</v>
      </c>
      <c r="Y2" s="98" t="s">
        <v>84</v>
      </c>
      <c r="Z2" s="98" t="s">
        <v>84</v>
      </c>
    </row>
    <row r="3" spans="1:26" ht="12.75">
      <c r="A3" s="98"/>
      <c r="B3" s="98" t="s">
        <v>14</v>
      </c>
      <c r="C3" s="101"/>
      <c r="D3" s="101"/>
      <c r="E3" s="98"/>
      <c r="F3" s="98"/>
      <c r="G3" s="98"/>
      <c r="H3" s="99"/>
      <c r="I3" s="98"/>
      <c r="J3" s="98"/>
      <c r="K3" s="98"/>
      <c r="L3" s="98"/>
      <c r="M3" s="98"/>
      <c r="N3" s="102" t="s">
        <v>85</v>
      </c>
      <c r="O3" s="102" t="s">
        <v>85</v>
      </c>
      <c r="Q3" s="99" t="s">
        <v>22</v>
      </c>
      <c r="S3" s="99" t="s">
        <v>20</v>
      </c>
      <c r="U3" s="100" t="s">
        <v>21</v>
      </c>
      <c r="V3" s="98" t="s">
        <v>22</v>
      </c>
      <c r="W3" s="98" t="s">
        <v>22</v>
      </c>
      <c r="X3" s="98" t="s">
        <v>20</v>
      </c>
      <c r="Y3" s="98" t="s">
        <v>21</v>
      </c>
      <c r="Z3" s="98" t="s">
        <v>21</v>
      </c>
    </row>
    <row r="4" spans="1:26" ht="12.75">
      <c r="A4" s="104"/>
      <c r="B4" s="104"/>
      <c r="C4" s="104"/>
      <c r="D4" s="104"/>
      <c r="E4" s="104" t="s">
        <v>19</v>
      </c>
      <c r="F4" s="104" t="s">
        <v>20</v>
      </c>
      <c r="G4" s="104" t="s">
        <v>21</v>
      </c>
      <c r="H4" s="105" t="s">
        <v>19</v>
      </c>
      <c r="I4" s="104" t="s">
        <v>20</v>
      </c>
      <c r="J4" s="104" t="s">
        <v>21</v>
      </c>
      <c r="K4" s="104" t="s">
        <v>22</v>
      </c>
      <c r="L4" s="104" t="s">
        <v>20</v>
      </c>
      <c r="M4" s="104" t="s">
        <v>21</v>
      </c>
      <c r="N4" s="104"/>
      <c r="O4" s="104" t="s">
        <v>86</v>
      </c>
      <c r="P4" s="105" t="s">
        <v>22</v>
      </c>
      <c r="Q4" s="105" t="s">
        <v>23</v>
      </c>
      <c r="R4" s="105" t="s">
        <v>20</v>
      </c>
      <c r="S4" s="105" t="s">
        <v>23</v>
      </c>
      <c r="T4" s="105" t="s">
        <v>21</v>
      </c>
      <c r="U4" s="106" t="s">
        <v>23</v>
      </c>
      <c r="V4" s="106"/>
      <c r="W4" s="107" t="s">
        <v>23</v>
      </c>
      <c r="X4" s="107"/>
      <c r="Y4" s="107"/>
      <c r="Z4" s="108" t="s">
        <v>23</v>
      </c>
    </row>
    <row r="5" spans="1:22" ht="12.75">
      <c r="A5" s="109"/>
      <c r="B5" s="109"/>
      <c r="C5" s="109"/>
      <c r="D5" s="109"/>
      <c r="E5" s="102"/>
      <c r="F5" s="102"/>
      <c r="G5" s="102"/>
      <c r="H5" s="110"/>
      <c r="I5" s="111"/>
      <c r="J5" s="111"/>
      <c r="K5" s="111"/>
      <c r="L5" s="111"/>
      <c r="M5" s="111"/>
      <c r="N5" s="111"/>
      <c r="O5" s="111"/>
      <c r="P5" s="112"/>
      <c r="Q5" s="112"/>
      <c r="R5" s="112"/>
      <c r="S5" s="112"/>
      <c r="T5" s="112"/>
      <c r="U5" s="112"/>
      <c r="V5" s="112"/>
    </row>
    <row r="6" spans="1:26" ht="12.75">
      <c r="A6" s="114">
        <v>1</v>
      </c>
      <c r="B6" s="114" t="s">
        <v>24</v>
      </c>
      <c r="C6" s="114" t="s">
        <v>25</v>
      </c>
      <c r="D6" s="114">
        <f>E6+F6+G6</f>
        <v>7</v>
      </c>
      <c r="E6" s="115">
        <v>7</v>
      </c>
      <c r="F6" s="115"/>
      <c r="G6" s="115"/>
      <c r="H6" s="116">
        <v>3</v>
      </c>
      <c r="I6" s="115"/>
      <c r="J6" s="115"/>
      <c r="K6" s="115">
        <v>5</v>
      </c>
      <c r="L6" s="115">
        <v>0</v>
      </c>
      <c r="M6" s="115">
        <v>0</v>
      </c>
      <c r="N6" s="117">
        <v>5</v>
      </c>
      <c r="O6" s="117"/>
      <c r="P6" s="116">
        <v>4</v>
      </c>
      <c r="Q6" s="116">
        <v>11</v>
      </c>
      <c r="R6" s="118"/>
      <c r="S6" s="116"/>
      <c r="T6" s="118"/>
      <c r="U6" s="116"/>
      <c r="V6" s="115">
        <v>-1</v>
      </c>
      <c r="W6" s="119">
        <f>Q6</f>
        <v>11</v>
      </c>
      <c r="X6" s="119">
        <f>L6-R6</f>
        <v>0</v>
      </c>
      <c r="Y6" s="119">
        <f>T6-M6</f>
        <v>0</v>
      </c>
      <c r="Z6" s="119">
        <f>U6</f>
        <v>0</v>
      </c>
    </row>
    <row r="7" spans="1:26" ht="12.75">
      <c r="A7" s="114">
        <f>1+A6</f>
        <v>2</v>
      </c>
      <c r="B7" s="114" t="s">
        <v>26</v>
      </c>
      <c r="C7" s="114" t="s">
        <v>27</v>
      </c>
      <c r="D7" s="120">
        <v>13</v>
      </c>
      <c r="E7" s="115">
        <v>11</v>
      </c>
      <c r="F7" s="115">
        <v>1</v>
      </c>
      <c r="G7" s="115">
        <v>1</v>
      </c>
      <c r="H7" s="116">
        <v>3</v>
      </c>
      <c r="I7" s="115">
        <v>1</v>
      </c>
      <c r="J7" s="115">
        <v>1</v>
      </c>
      <c r="K7" s="115">
        <v>6</v>
      </c>
      <c r="L7" s="115">
        <v>1</v>
      </c>
      <c r="M7" s="115">
        <v>1</v>
      </c>
      <c r="N7" s="115">
        <v>9</v>
      </c>
      <c r="O7" s="121"/>
      <c r="P7" s="116">
        <v>6</v>
      </c>
      <c r="Q7" s="116" t="s">
        <v>14</v>
      </c>
      <c r="R7" s="118">
        <v>1</v>
      </c>
      <c r="S7" s="116"/>
      <c r="T7" s="118">
        <v>1</v>
      </c>
      <c r="U7" s="116"/>
      <c r="V7" s="115">
        <v>0</v>
      </c>
      <c r="W7" s="119" t="str">
        <f aca="true" t="shared" si="0" ref="W7:W35">Q7</f>
        <v> </v>
      </c>
      <c r="X7" s="119">
        <f aca="true" t="shared" si="1" ref="X7:X36">L7-R7</f>
        <v>0</v>
      </c>
      <c r="Y7" s="119">
        <f aca="true" t="shared" si="2" ref="Y7:Y36">T7-M7</f>
        <v>0</v>
      </c>
      <c r="Z7" s="119">
        <f aca="true" t="shared" si="3" ref="Z7:Z36">U7</f>
        <v>0</v>
      </c>
    </row>
    <row r="8" spans="1:26" ht="12.75">
      <c r="A8" s="114">
        <f aca="true" t="shared" si="4" ref="A8:A35">1+A7</f>
        <v>3</v>
      </c>
      <c r="B8" s="114" t="s">
        <v>28</v>
      </c>
      <c r="C8" s="114" t="s">
        <v>29</v>
      </c>
      <c r="D8" s="120">
        <v>4</v>
      </c>
      <c r="E8" s="115">
        <v>3</v>
      </c>
      <c r="F8" s="115"/>
      <c r="G8" s="115">
        <v>1</v>
      </c>
      <c r="H8" s="116">
        <v>1</v>
      </c>
      <c r="I8" s="115"/>
      <c r="J8" s="115">
        <v>1</v>
      </c>
      <c r="K8" s="115">
        <v>1</v>
      </c>
      <c r="L8" s="115">
        <v>0</v>
      </c>
      <c r="M8" s="115">
        <v>1</v>
      </c>
      <c r="N8" s="115">
        <v>3</v>
      </c>
      <c r="O8" s="121"/>
      <c r="P8" s="116">
        <v>2</v>
      </c>
      <c r="Q8" s="116" t="s">
        <v>14</v>
      </c>
      <c r="R8" s="118"/>
      <c r="S8" s="116"/>
      <c r="T8" s="118">
        <v>1</v>
      </c>
      <c r="U8" s="116"/>
      <c r="V8" s="115">
        <v>1</v>
      </c>
      <c r="W8" s="119" t="str">
        <f t="shared" si="0"/>
        <v> </v>
      </c>
      <c r="X8" s="119">
        <f t="shared" si="1"/>
        <v>0</v>
      </c>
      <c r="Y8" s="119">
        <f t="shared" si="2"/>
        <v>0</v>
      </c>
      <c r="Z8" s="119">
        <f t="shared" si="3"/>
        <v>0</v>
      </c>
    </row>
    <row r="9" spans="1:26" ht="12.75">
      <c r="A9" s="114">
        <f t="shared" si="4"/>
        <v>4</v>
      </c>
      <c r="B9" s="114" t="s">
        <v>30</v>
      </c>
      <c r="C9" s="114" t="s">
        <v>31</v>
      </c>
      <c r="D9" s="120">
        <f aca="true" t="shared" si="5" ref="D9:D34">E9+F9+G9</f>
        <v>16</v>
      </c>
      <c r="E9" s="115">
        <v>15</v>
      </c>
      <c r="F9" s="115"/>
      <c r="G9" s="115">
        <v>1</v>
      </c>
      <c r="H9" s="116">
        <v>7</v>
      </c>
      <c r="I9" s="115"/>
      <c r="J9" s="115">
        <v>1</v>
      </c>
      <c r="K9" s="115">
        <v>9</v>
      </c>
      <c r="L9" s="115">
        <v>0</v>
      </c>
      <c r="M9" s="115">
        <v>1</v>
      </c>
      <c r="N9" s="115">
        <v>12</v>
      </c>
      <c r="O9" s="117"/>
      <c r="P9" s="116">
        <v>10</v>
      </c>
      <c r="Q9" s="116" t="s">
        <v>14</v>
      </c>
      <c r="R9" s="118"/>
      <c r="S9" s="116"/>
      <c r="T9" s="118">
        <v>1</v>
      </c>
      <c r="U9" s="116"/>
      <c r="V9" s="115">
        <v>1</v>
      </c>
      <c r="W9" s="119" t="str">
        <f t="shared" si="0"/>
        <v> </v>
      </c>
      <c r="X9" s="119">
        <f t="shared" si="1"/>
        <v>0</v>
      </c>
      <c r="Y9" s="119">
        <f t="shared" si="2"/>
        <v>0</v>
      </c>
      <c r="Z9" s="119">
        <f t="shared" si="3"/>
        <v>0</v>
      </c>
    </row>
    <row r="10" spans="1:26" ht="12.75">
      <c r="A10" s="114">
        <f t="shared" si="4"/>
        <v>5</v>
      </c>
      <c r="B10" s="114" t="s">
        <v>32</v>
      </c>
      <c r="C10" s="114" t="s">
        <v>33</v>
      </c>
      <c r="D10" s="120">
        <f t="shared" si="5"/>
        <v>5</v>
      </c>
      <c r="E10" s="115">
        <v>4</v>
      </c>
      <c r="F10" s="115"/>
      <c r="G10" s="115">
        <v>1</v>
      </c>
      <c r="H10" s="116">
        <v>2</v>
      </c>
      <c r="I10" s="115"/>
      <c r="J10" s="115"/>
      <c r="K10" s="115">
        <v>3</v>
      </c>
      <c r="L10" s="115">
        <v>0</v>
      </c>
      <c r="M10" s="115">
        <v>0</v>
      </c>
      <c r="N10" s="115">
        <v>3</v>
      </c>
      <c r="O10" s="121">
        <v>12</v>
      </c>
      <c r="P10" s="116">
        <v>3</v>
      </c>
      <c r="Q10" s="116"/>
      <c r="R10" s="118"/>
      <c r="S10" s="116"/>
      <c r="T10" s="118"/>
      <c r="U10" s="116">
        <v>11</v>
      </c>
      <c r="V10" s="115">
        <v>0</v>
      </c>
      <c r="W10" s="119" t="s">
        <v>14</v>
      </c>
      <c r="X10" s="119">
        <f t="shared" si="1"/>
        <v>0</v>
      </c>
      <c r="Y10" s="119">
        <f t="shared" si="2"/>
        <v>0</v>
      </c>
      <c r="Z10" s="119">
        <f t="shared" si="3"/>
        <v>11</v>
      </c>
    </row>
    <row r="11" spans="1:26" s="123" customFormat="1" ht="12.75">
      <c r="A11" s="114">
        <f t="shared" si="4"/>
        <v>6</v>
      </c>
      <c r="B11" s="114" t="s">
        <v>34</v>
      </c>
      <c r="C11" s="114" t="s">
        <v>35</v>
      </c>
      <c r="D11" s="120">
        <v>13</v>
      </c>
      <c r="E11" s="115">
        <v>12</v>
      </c>
      <c r="F11" s="115"/>
      <c r="G11" s="115">
        <v>1</v>
      </c>
      <c r="H11" s="116">
        <v>5</v>
      </c>
      <c r="I11" s="115"/>
      <c r="J11" s="115">
        <v>1</v>
      </c>
      <c r="K11" s="115">
        <v>8</v>
      </c>
      <c r="L11" s="115">
        <v>0</v>
      </c>
      <c r="M11" s="115">
        <v>0</v>
      </c>
      <c r="N11" s="115">
        <v>10</v>
      </c>
      <c r="O11" s="121"/>
      <c r="P11" s="115">
        <v>7</v>
      </c>
      <c r="Q11" s="115">
        <v>11</v>
      </c>
      <c r="R11" s="122"/>
      <c r="S11" s="115"/>
      <c r="T11" s="122">
        <v>1</v>
      </c>
      <c r="U11" s="115"/>
      <c r="V11" s="115">
        <v>-1</v>
      </c>
      <c r="W11" s="121">
        <f t="shared" si="0"/>
        <v>11</v>
      </c>
      <c r="X11" s="121">
        <f t="shared" si="1"/>
        <v>0</v>
      </c>
      <c r="Y11" s="121">
        <f t="shared" si="2"/>
        <v>1</v>
      </c>
      <c r="Z11" s="121">
        <f t="shared" si="3"/>
        <v>0</v>
      </c>
    </row>
    <row r="12" spans="1:26" s="123" customFormat="1" ht="12.75">
      <c r="A12" s="114">
        <f t="shared" si="4"/>
        <v>7</v>
      </c>
      <c r="B12" s="114" t="s">
        <v>36</v>
      </c>
      <c r="C12" s="114" t="s">
        <v>37</v>
      </c>
      <c r="D12" s="120">
        <f t="shared" si="5"/>
        <v>11</v>
      </c>
      <c r="E12" s="115">
        <v>11</v>
      </c>
      <c r="F12" s="115"/>
      <c r="G12" s="115"/>
      <c r="H12" s="116">
        <v>2</v>
      </c>
      <c r="I12" s="115"/>
      <c r="J12" s="115"/>
      <c r="K12" s="115">
        <v>6</v>
      </c>
      <c r="L12" s="115">
        <v>0</v>
      </c>
      <c r="M12" s="115">
        <v>0</v>
      </c>
      <c r="N12" s="115">
        <v>6</v>
      </c>
      <c r="O12" s="121">
        <v>12</v>
      </c>
      <c r="P12" s="116">
        <v>5</v>
      </c>
      <c r="Q12" s="116" t="s">
        <v>14</v>
      </c>
      <c r="R12" s="118"/>
      <c r="S12" s="116"/>
      <c r="T12" s="118"/>
      <c r="U12" s="116"/>
      <c r="V12" s="115">
        <v>-1</v>
      </c>
      <c r="W12" s="119" t="str">
        <f t="shared" si="0"/>
        <v> </v>
      </c>
      <c r="X12" s="119">
        <f t="shared" si="1"/>
        <v>0</v>
      </c>
      <c r="Y12" s="119">
        <f t="shared" si="2"/>
        <v>0</v>
      </c>
      <c r="Z12" s="119">
        <f t="shared" si="3"/>
        <v>0</v>
      </c>
    </row>
    <row r="13" spans="1:26" ht="12.75">
      <c r="A13" s="114">
        <f t="shared" si="4"/>
        <v>8</v>
      </c>
      <c r="B13" s="114" t="s">
        <v>38</v>
      </c>
      <c r="C13" s="114" t="s">
        <v>39</v>
      </c>
      <c r="D13" s="120">
        <f t="shared" si="5"/>
        <v>6</v>
      </c>
      <c r="E13" s="115">
        <v>5</v>
      </c>
      <c r="F13" s="115"/>
      <c r="G13" s="115">
        <v>1</v>
      </c>
      <c r="H13" s="116">
        <v>4</v>
      </c>
      <c r="I13" s="115"/>
      <c r="J13" s="115">
        <v>1</v>
      </c>
      <c r="K13" s="115">
        <v>4</v>
      </c>
      <c r="L13" s="115">
        <v>0</v>
      </c>
      <c r="M13" s="115">
        <v>1</v>
      </c>
      <c r="N13" s="115">
        <v>5</v>
      </c>
      <c r="O13" s="121">
        <v>12</v>
      </c>
      <c r="P13" s="116">
        <v>4</v>
      </c>
      <c r="Q13" s="116">
        <v>11</v>
      </c>
      <c r="R13" s="118"/>
      <c r="S13" s="116"/>
      <c r="T13" s="118">
        <v>1</v>
      </c>
      <c r="U13" s="116"/>
      <c r="V13" s="115">
        <v>0</v>
      </c>
      <c r="W13" s="119">
        <f t="shared" si="0"/>
        <v>11</v>
      </c>
      <c r="X13" s="119">
        <f t="shared" si="1"/>
        <v>0</v>
      </c>
      <c r="Y13" s="119">
        <f t="shared" si="2"/>
        <v>0</v>
      </c>
      <c r="Z13" s="119">
        <f t="shared" si="3"/>
        <v>0</v>
      </c>
    </row>
    <row r="14" spans="1:26" s="123" customFormat="1" ht="12.75">
      <c r="A14" s="114">
        <f t="shared" si="4"/>
        <v>9</v>
      </c>
      <c r="B14" s="114" t="s">
        <v>40</v>
      </c>
      <c r="C14" s="114" t="s">
        <v>41</v>
      </c>
      <c r="D14" s="120">
        <f t="shared" si="5"/>
        <v>21</v>
      </c>
      <c r="E14" s="115">
        <v>19</v>
      </c>
      <c r="F14" s="115">
        <v>1</v>
      </c>
      <c r="G14" s="115">
        <v>1</v>
      </c>
      <c r="H14" s="116">
        <v>3</v>
      </c>
      <c r="I14" s="115">
        <v>1</v>
      </c>
      <c r="J14" s="115">
        <v>1</v>
      </c>
      <c r="K14" s="115">
        <v>9</v>
      </c>
      <c r="L14" s="115">
        <v>1</v>
      </c>
      <c r="M14" s="115">
        <v>1</v>
      </c>
      <c r="N14" s="115">
        <v>13</v>
      </c>
      <c r="O14" s="121">
        <v>12</v>
      </c>
      <c r="P14" s="115">
        <v>8</v>
      </c>
      <c r="Q14" s="115">
        <v>11</v>
      </c>
      <c r="R14" s="122">
        <v>1</v>
      </c>
      <c r="S14" s="115"/>
      <c r="T14" s="122">
        <v>1</v>
      </c>
      <c r="U14" s="115"/>
      <c r="V14" s="115">
        <v>-1</v>
      </c>
      <c r="W14" s="121">
        <f t="shared" si="0"/>
        <v>11</v>
      </c>
      <c r="X14" s="121">
        <f t="shared" si="1"/>
        <v>0</v>
      </c>
      <c r="Y14" s="121">
        <f t="shared" si="2"/>
        <v>0</v>
      </c>
      <c r="Z14" s="121">
        <f t="shared" si="3"/>
        <v>0</v>
      </c>
    </row>
    <row r="15" spans="1:26" ht="12.75">
      <c r="A15" s="114">
        <f t="shared" si="4"/>
        <v>10</v>
      </c>
      <c r="B15" s="114" t="s">
        <v>42</v>
      </c>
      <c r="C15" s="114" t="s">
        <v>43</v>
      </c>
      <c r="D15" s="120">
        <v>10</v>
      </c>
      <c r="E15" s="115">
        <v>10</v>
      </c>
      <c r="F15" s="115"/>
      <c r="G15" s="115"/>
      <c r="H15" s="116">
        <v>5</v>
      </c>
      <c r="I15" s="115"/>
      <c r="J15" s="115"/>
      <c r="K15" s="115">
        <v>5</v>
      </c>
      <c r="L15" s="115">
        <v>0</v>
      </c>
      <c r="M15" s="115">
        <v>0</v>
      </c>
      <c r="N15" s="115">
        <v>7</v>
      </c>
      <c r="O15" s="121">
        <v>12</v>
      </c>
      <c r="P15" s="116">
        <v>7</v>
      </c>
      <c r="Q15" s="116" t="s">
        <v>14</v>
      </c>
      <c r="R15" s="118"/>
      <c r="S15" s="116"/>
      <c r="T15" s="118"/>
      <c r="U15" s="116"/>
      <c r="V15" s="115">
        <v>2</v>
      </c>
      <c r="W15" s="119" t="str">
        <f t="shared" si="0"/>
        <v> </v>
      </c>
      <c r="X15" s="119">
        <f t="shared" si="1"/>
        <v>0</v>
      </c>
      <c r="Y15" s="119">
        <f t="shared" si="2"/>
        <v>0</v>
      </c>
      <c r="Z15" s="119">
        <f t="shared" si="3"/>
        <v>0</v>
      </c>
    </row>
    <row r="16" spans="1:26" ht="12.75">
      <c r="A16" s="114">
        <f t="shared" si="4"/>
        <v>11</v>
      </c>
      <c r="B16" s="114" t="s">
        <v>44</v>
      </c>
      <c r="C16" s="114" t="s">
        <v>45</v>
      </c>
      <c r="D16" s="120">
        <f t="shared" si="5"/>
        <v>12</v>
      </c>
      <c r="E16" s="115">
        <v>11</v>
      </c>
      <c r="F16" s="115"/>
      <c r="G16" s="115">
        <v>1</v>
      </c>
      <c r="H16" s="116">
        <v>3</v>
      </c>
      <c r="I16" s="115"/>
      <c r="J16" s="115">
        <v>1</v>
      </c>
      <c r="K16" s="115">
        <v>7</v>
      </c>
      <c r="L16" s="115">
        <v>0</v>
      </c>
      <c r="M16" s="115">
        <v>1</v>
      </c>
      <c r="N16" s="115">
        <v>8</v>
      </c>
      <c r="O16" s="121"/>
      <c r="P16" s="116">
        <v>6</v>
      </c>
      <c r="Q16" s="116" t="s">
        <v>14</v>
      </c>
      <c r="R16" s="118"/>
      <c r="S16" s="116"/>
      <c r="T16" s="118">
        <v>1</v>
      </c>
      <c r="U16" s="116"/>
      <c r="V16" s="115">
        <v>-1</v>
      </c>
      <c r="W16" s="119" t="str">
        <f t="shared" si="0"/>
        <v> </v>
      </c>
      <c r="X16" s="119">
        <f t="shared" si="1"/>
        <v>0</v>
      </c>
      <c r="Y16" s="119">
        <f t="shared" si="2"/>
        <v>0</v>
      </c>
      <c r="Z16" s="119">
        <f t="shared" si="3"/>
        <v>0</v>
      </c>
    </row>
    <row r="17" spans="1:26" ht="12.75">
      <c r="A17" s="114">
        <f t="shared" si="4"/>
        <v>12</v>
      </c>
      <c r="B17" s="114" t="s">
        <v>46</v>
      </c>
      <c r="C17" s="114" t="s">
        <v>47</v>
      </c>
      <c r="D17" s="120">
        <v>15</v>
      </c>
      <c r="E17" s="115">
        <v>12</v>
      </c>
      <c r="F17" s="115"/>
      <c r="G17" s="115">
        <v>3</v>
      </c>
      <c r="H17" s="116">
        <v>2</v>
      </c>
      <c r="I17" s="115"/>
      <c r="J17" s="115">
        <v>1</v>
      </c>
      <c r="K17" s="115">
        <v>6</v>
      </c>
      <c r="L17" s="115">
        <v>0</v>
      </c>
      <c r="M17" s="115">
        <v>1</v>
      </c>
      <c r="N17" s="115">
        <v>11</v>
      </c>
      <c r="O17" s="121">
        <v>12</v>
      </c>
      <c r="P17" s="116">
        <v>5</v>
      </c>
      <c r="Q17" s="116">
        <v>11</v>
      </c>
      <c r="R17" s="118"/>
      <c r="S17" s="116"/>
      <c r="T17" s="118">
        <v>2</v>
      </c>
      <c r="U17" s="116"/>
      <c r="V17" s="115">
        <v>-1</v>
      </c>
      <c r="W17" s="119"/>
      <c r="X17" s="119">
        <f t="shared" si="1"/>
        <v>0</v>
      </c>
      <c r="Y17" s="119">
        <f t="shared" si="2"/>
        <v>1</v>
      </c>
      <c r="Z17" s="119">
        <f t="shared" si="3"/>
        <v>0</v>
      </c>
    </row>
    <row r="18" spans="1:26" ht="12.75">
      <c r="A18" s="114">
        <f t="shared" si="4"/>
        <v>13</v>
      </c>
      <c r="B18" s="114" t="s">
        <v>48</v>
      </c>
      <c r="C18" s="114" t="s">
        <v>49</v>
      </c>
      <c r="D18" s="120">
        <f t="shared" si="5"/>
        <v>12</v>
      </c>
      <c r="E18" s="115">
        <v>12</v>
      </c>
      <c r="F18" s="115"/>
      <c r="G18" s="115"/>
      <c r="H18" s="116">
        <v>3</v>
      </c>
      <c r="I18" s="115"/>
      <c r="J18" s="115"/>
      <c r="K18" s="115">
        <v>5</v>
      </c>
      <c r="L18" s="115">
        <v>0</v>
      </c>
      <c r="M18" s="115">
        <v>0</v>
      </c>
      <c r="N18" s="115">
        <v>7</v>
      </c>
      <c r="O18" s="121"/>
      <c r="P18" s="116">
        <v>6</v>
      </c>
      <c r="Q18" s="116"/>
      <c r="R18" s="118"/>
      <c r="S18" s="116"/>
      <c r="T18" s="118"/>
      <c r="U18" s="116"/>
      <c r="V18" s="115">
        <v>1</v>
      </c>
      <c r="W18" s="119"/>
      <c r="X18" s="119">
        <f t="shared" si="1"/>
        <v>0</v>
      </c>
      <c r="Y18" s="119">
        <f t="shared" si="2"/>
        <v>0</v>
      </c>
      <c r="Z18" s="119">
        <f t="shared" si="3"/>
        <v>0</v>
      </c>
    </row>
    <row r="19" spans="1:26" ht="12.75">
      <c r="A19" s="114">
        <f t="shared" si="4"/>
        <v>14</v>
      </c>
      <c r="B19" s="114" t="s">
        <v>50</v>
      </c>
      <c r="C19" s="114" t="s">
        <v>51</v>
      </c>
      <c r="D19" s="120">
        <v>10</v>
      </c>
      <c r="E19" s="115">
        <v>10</v>
      </c>
      <c r="F19" s="115"/>
      <c r="G19" s="115"/>
      <c r="H19" s="116">
        <v>4</v>
      </c>
      <c r="I19" s="115"/>
      <c r="J19" s="115"/>
      <c r="K19" s="115">
        <v>7</v>
      </c>
      <c r="L19" s="115">
        <v>0</v>
      </c>
      <c r="M19" s="115">
        <v>0</v>
      </c>
      <c r="N19" s="115">
        <v>7</v>
      </c>
      <c r="O19" s="121"/>
      <c r="P19" s="116">
        <v>6</v>
      </c>
      <c r="Q19" s="116" t="s">
        <v>14</v>
      </c>
      <c r="R19" s="118"/>
      <c r="S19" s="116"/>
      <c r="T19" s="118"/>
      <c r="U19" s="116"/>
      <c r="V19" s="115">
        <v>-1</v>
      </c>
      <c r="W19" s="119" t="str">
        <f t="shared" si="0"/>
        <v> </v>
      </c>
      <c r="X19" s="119">
        <f t="shared" si="1"/>
        <v>0</v>
      </c>
      <c r="Y19" s="119">
        <f t="shared" si="2"/>
        <v>0</v>
      </c>
      <c r="Z19" s="119">
        <f t="shared" si="3"/>
        <v>0</v>
      </c>
    </row>
    <row r="20" spans="1:26" ht="12.75">
      <c r="A20" s="114"/>
      <c r="B20" s="114"/>
      <c r="C20" s="114" t="s">
        <v>87</v>
      </c>
      <c r="D20" s="120">
        <v>17</v>
      </c>
      <c r="E20" s="95">
        <v>17</v>
      </c>
      <c r="F20" s="95"/>
      <c r="G20" s="95"/>
      <c r="H20" s="96"/>
      <c r="I20" s="95"/>
      <c r="J20" s="95"/>
      <c r="K20" s="115"/>
      <c r="L20" s="115"/>
      <c r="M20" s="115"/>
      <c r="N20" s="115">
        <v>9</v>
      </c>
      <c r="O20" s="117"/>
      <c r="P20" s="116">
        <v>4</v>
      </c>
      <c r="Q20" s="116"/>
      <c r="R20" s="118"/>
      <c r="S20" s="116"/>
      <c r="T20" s="118"/>
      <c r="U20" s="116"/>
      <c r="V20" s="115">
        <v>4</v>
      </c>
      <c r="W20" s="119"/>
      <c r="X20" s="119">
        <f t="shared" si="1"/>
        <v>0</v>
      </c>
      <c r="Y20" s="119">
        <f t="shared" si="2"/>
        <v>0</v>
      </c>
      <c r="Z20" s="119">
        <f t="shared" si="3"/>
        <v>0</v>
      </c>
    </row>
    <row r="21" spans="1:26" ht="12.75">
      <c r="A21" s="114">
        <f>1+A19</f>
        <v>15</v>
      </c>
      <c r="B21" s="114" t="s">
        <v>52</v>
      </c>
      <c r="C21" s="114" t="s">
        <v>53</v>
      </c>
      <c r="D21" s="120">
        <f t="shared" si="5"/>
        <v>13</v>
      </c>
      <c r="E21" s="95">
        <v>12</v>
      </c>
      <c r="F21" s="95"/>
      <c r="G21" s="95">
        <v>1</v>
      </c>
      <c r="H21" s="96">
        <v>7</v>
      </c>
      <c r="I21" s="95"/>
      <c r="J21" s="95">
        <v>1</v>
      </c>
      <c r="K21" s="115">
        <v>8</v>
      </c>
      <c r="L21" s="115">
        <v>0</v>
      </c>
      <c r="M21" s="115">
        <v>1</v>
      </c>
      <c r="N21" s="115">
        <v>9</v>
      </c>
      <c r="O21" s="121">
        <v>12</v>
      </c>
      <c r="P21" s="116">
        <v>8</v>
      </c>
      <c r="Q21" s="116" t="s">
        <v>14</v>
      </c>
      <c r="R21" s="118"/>
      <c r="S21" s="116"/>
      <c r="T21" s="118">
        <v>1</v>
      </c>
      <c r="U21" s="116"/>
      <c r="V21" s="115">
        <v>0</v>
      </c>
      <c r="W21" s="119" t="str">
        <f t="shared" si="0"/>
        <v> </v>
      </c>
      <c r="X21" s="119">
        <f t="shared" si="1"/>
        <v>0</v>
      </c>
      <c r="Y21" s="119">
        <f t="shared" si="2"/>
        <v>0</v>
      </c>
      <c r="Z21" s="119">
        <f t="shared" si="3"/>
        <v>0</v>
      </c>
    </row>
    <row r="22" spans="1:26" ht="12.75">
      <c r="A22" s="114">
        <f t="shared" si="4"/>
        <v>16</v>
      </c>
      <c r="B22" s="124" t="s">
        <v>54</v>
      </c>
      <c r="C22" s="124" t="s">
        <v>55</v>
      </c>
      <c r="D22" s="120">
        <f t="shared" si="5"/>
        <v>2</v>
      </c>
      <c r="E22" s="125">
        <v>2</v>
      </c>
      <c r="F22" s="126"/>
      <c r="G22" s="126"/>
      <c r="H22" s="127">
        <v>1</v>
      </c>
      <c r="I22" s="126"/>
      <c r="J22" s="126"/>
      <c r="K22" s="115">
        <v>1</v>
      </c>
      <c r="L22" s="115">
        <v>0</v>
      </c>
      <c r="M22" s="115">
        <v>0</v>
      </c>
      <c r="N22" s="115">
        <v>1</v>
      </c>
      <c r="O22" s="117">
        <v>12</v>
      </c>
      <c r="P22" s="116">
        <v>1</v>
      </c>
      <c r="Q22" s="116">
        <v>11</v>
      </c>
      <c r="R22" s="118"/>
      <c r="S22" s="116"/>
      <c r="T22" s="118"/>
      <c r="U22" s="116"/>
      <c r="V22" s="115">
        <v>0</v>
      </c>
      <c r="W22" s="119">
        <f t="shared" si="0"/>
        <v>11</v>
      </c>
      <c r="X22" s="119">
        <f t="shared" si="1"/>
        <v>0</v>
      </c>
      <c r="Y22" s="119">
        <f t="shared" si="2"/>
        <v>0</v>
      </c>
      <c r="Z22" s="119">
        <f t="shared" si="3"/>
        <v>0</v>
      </c>
    </row>
    <row r="23" spans="1:26" ht="12.75">
      <c r="A23" s="114">
        <f t="shared" si="4"/>
        <v>17</v>
      </c>
      <c r="B23" s="124" t="s">
        <v>56</v>
      </c>
      <c r="C23" s="124" t="s">
        <v>57</v>
      </c>
      <c r="D23" s="120">
        <v>13</v>
      </c>
      <c r="E23" s="125">
        <v>13</v>
      </c>
      <c r="F23" s="126"/>
      <c r="G23" s="126"/>
      <c r="H23" s="127">
        <v>3</v>
      </c>
      <c r="I23" s="126"/>
      <c r="J23" s="126"/>
      <c r="K23" s="115">
        <v>5</v>
      </c>
      <c r="L23" s="115">
        <v>0</v>
      </c>
      <c r="M23" s="115">
        <v>0</v>
      </c>
      <c r="N23" s="115">
        <v>8</v>
      </c>
      <c r="O23" s="117"/>
      <c r="P23" s="116">
        <v>6</v>
      </c>
      <c r="Q23" s="116">
        <v>11</v>
      </c>
      <c r="R23" s="118"/>
      <c r="S23" s="116"/>
      <c r="T23" s="118"/>
      <c r="U23" s="116"/>
      <c r="V23" s="115">
        <v>1</v>
      </c>
      <c r="W23" s="119">
        <f t="shared" si="0"/>
        <v>11</v>
      </c>
      <c r="X23" s="119">
        <f t="shared" si="1"/>
        <v>0</v>
      </c>
      <c r="Y23" s="119">
        <f t="shared" si="2"/>
        <v>0</v>
      </c>
      <c r="Z23" s="119">
        <f t="shared" si="3"/>
        <v>0</v>
      </c>
    </row>
    <row r="24" spans="1:26" ht="12.75">
      <c r="A24" s="114">
        <f t="shared" si="4"/>
        <v>18</v>
      </c>
      <c r="B24" s="124" t="s">
        <v>58</v>
      </c>
      <c r="C24" s="124" t="s">
        <v>59</v>
      </c>
      <c r="D24" s="120">
        <f t="shared" si="5"/>
        <v>4</v>
      </c>
      <c r="E24" s="125">
        <v>4</v>
      </c>
      <c r="F24" s="126"/>
      <c r="G24" s="126"/>
      <c r="H24" s="127">
        <v>2</v>
      </c>
      <c r="I24" s="126"/>
      <c r="J24" s="126"/>
      <c r="K24" s="115">
        <v>3</v>
      </c>
      <c r="L24" s="115">
        <v>0</v>
      </c>
      <c r="M24" s="115">
        <v>0</v>
      </c>
      <c r="N24" s="115">
        <v>3</v>
      </c>
      <c r="O24" s="117"/>
      <c r="P24" s="116">
        <v>3</v>
      </c>
      <c r="Q24" s="116"/>
      <c r="R24" s="118"/>
      <c r="S24" s="116"/>
      <c r="T24" s="118"/>
      <c r="U24" s="116"/>
      <c r="V24" s="115">
        <v>0</v>
      </c>
      <c r="W24" s="119"/>
      <c r="X24" s="119">
        <f t="shared" si="1"/>
        <v>0</v>
      </c>
      <c r="Y24" s="119">
        <f t="shared" si="2"/>
        <v>0</v>
      </c>
      <c r="Z24" s="119">
        <f t="shared" si="3"/>
        <v>0</v>
      </c>
    </row>
    <row r="25" spans="1:26" ht="12.75">
      <c r="A25" s="114">
        <f t="shared" si="4"/>
        <v>19</v>
      </c>
      <c r="B25" s="124" t="s">
        <v>60</v>
      </c>
      <c r="C25" s="124" t="s">
        <v>61</v>
      </c>
      <c r="D25" s="120">
        <v>11</v>
      </c>
      <c r="E25" s="125">
        <v>11</v>
      </c>
      <c r="F25" s="126"/>
      <c r="G25" s="126"/>
      <c r="H25" s="127">
        <v>4</v>
      </c>
      <c r="I25" s="126"/>
      <c r="J25" s="126"/>
      <c r="K25" s="115">
        <v>6</v>
      </c>
      <c r="L25" s="115">
        <v>0</v>
      </c>
      <c r="M25" s="115">
        <v>0</v>
      </c>
      <c r="N25" s="115">
        <v>8</v>
      </c>
      <c r="O25" s="117"/>
      <c r="P25" s="116">
        <v>6</v>
      </c>
      <c r="Q25" s="116">
        <v>11</v>
      </c>
      <c r="R25" s="118"/>
      <c r="S25" s="116"/>
      <c r="T25" s="118"/>
      <c r="U25" s="116"/>
      <c r="V25" s="115">
        <v>0</v>
      </c>
      <c r="W25" s="119">
        <f t="shared" si="0"/>
        <v>11</v>
      </c>
      <c r="X25" s="119">
        <f t="shared" si="1"/>
        <v>0</v>
      </c>
      <c r="Y25" s="119">
        <f t="shared" si="2"/>
        <v>0</v>
      </c>
      <c r="Z25" s="119">
        <f t="shared" si="3"/>
        <v>0</v>
      </c>
    </row>
    <row r="26" spans="1:26" ht="12.75">
      <c r="A26" s="114">
        <f t="shared" si="4"/>
        <v>20</v>
      </c>
      <c r="B26" s="124" t="s">
        <v>62</v>
      </c>
      <c r="C26" s="124" t="s">
        <v>63</v>
      </c>
      <c r="D26" s="120">
        <v>8</v>
      </c>
      <c r="E26" s="125">
        <v>8</v>
      </c>
      <c r="F26" s="126"/>
      <c r="G26" s="126"/>
      <c r="H26" s="127">
        <v>3</v>
      </c>
      <c r="I26" s="126"/>
      <c r="J26" s="126"/>
      <c r="K26" s="115">
        <v>4</v>
      </c>
      <c r="L26" s="115">
        <v>0</v>
      </c>
      <c r="M26" s="115">
        <v>0</v>
      </c>
      <c r="N26" s="115">
        <v>5</v>
      </c>
      <c r="O26" s="117">
        <v>12</v>
      </c>
      <c r="P26" s="116">
        <v>5</v>
      </c>
      <c r="Q26" s="116" t="s">
        <v>14</v>
      </c>
      <c r="R26" s="118"/>
      <c r="S26" s="116"/>
      <c r="T26" s="118"/>
      <c r="U26" s="116"/>
      <c r="V26" s="115">
        <v>1</v>
      </c>
      <c r="W26" s="119" t="str">
        <f t="shared" si="0"/>
        <v> </v>
      </c>
      <c r="X26" s="119">
        <f t="shared" si="1"/>
        <v>0</v>
      </c>
      <c r="Y26" s="119">
        <f t="shared" si="2"/>
        <v>0</v>
      </c>
      <c r="Z26" s="119">
        <f t="shared" si="3"/>
        <v>0</v>
      </c>
    </row>
    <row r="27" spans="1:26" ht="12.75">
      <c r="A27" s="114">
        <f t="shared" si="4"/>
        <v>21</v>
      </c>
      <c r="B27" s="124" t="s">
        <v>62</v>
      </c>
      <c r="C27" s="124" t="s">
        <v>59</v>
      </c>
      <c r="D27" s="120">
        <f t="shared" si="5"/>
        <v>2</v>
      </c>
      <c r="E27" s="125">
        <v>2</v>
      </c>
      <c r="F27" s="126"/>
      <c r="G27" s="126"/>
      <c r="H27" s="127">
        <v>0</v>
      </c>
      <c r="I27" s="126"/>
      <c r="J27" s="126"/>
      <c r="K27" s="115">
        <v>1</v>
      </c>
      <c r="L27" s="115">
        <v>0</v>
      </c>
      <c r="M27" s="115">
        <v>0</v>
      </c>
      <c r="N27" s="115">
        <v>2</v>
      </c>
      <c r="O27" s="117"/>
      <c r="P27" s="116">
        <v>1</v>
      </c>
      <c r="Q27" s="116" t="s">
        <v>14</v>
      </c>
      <c r="R27" s="118"/>
      <c r="S27" s="116"/>
      <c r="T27" s="118"/>
      <c r="U27" s="116"/>
      <c r="V27" s="115">
        <v>0</v>
      </c>
      <c r="W27" s="119" t="str">
        <f t="shared" si="0"/>
        <v> </v>
      </c>
      <c r="X27" s="119">
        <f t="shared" si="1"/>
        <v>0</v>
      </c>
      <c r="Y27" s="119">
        <f t="shared" si="2"/>
        <v>0</v>
      </c>
      <c r="Z27" s="119">
        <f t="shared" si="3"/>
        <v>0</v>
      </c>
    </row>
    <row r="28" spans="1:26" ht="12.75">
      <c r="A28" s="114">
        <f t="shared" si="4"/>
        <v>22</v>
      </c>
      <c r="B28" s="124" t="s">
        <v>64</v>
      </c>
      <c r="C28" s="124" t="s">
        <v>59</v>
      </c>
      <c r="D28" s="120">
        <f t="shared" si="5"/>
        <v>0</v>
      </c>
      <c r="E28" s="125">
        <v>0</v>
      </c>
      <c r="F28" s="126"/>
      <c r="G28" s="126"/>
      <c r="H28" s="127">
        <v>0</v>
      </c>
      <c r="I28" s="126"/>
      <c r="J28" s="126"/>
      <c r="K28" s="115">
        <v>0</v>
      </c>
      <c r="L28" s="115">
        <v>0</v>
      </c>
      <c r="M28" s="115">
        <v>0</v>
      </c>
      <c r="N28" s="115">
        <v>0</v>
      </c>
      <c r="O28" s="117"/>
      <c r="P28" s="116">
        <v>0</v>
      </c>
      <c r="Q28" s="116"/>
      <c r="R28" s="118"/>
      <c r="S28" s="116"/>
      <c r="T28" s="118"/>
      <c r="U28" s="116"/>
      <c r="V28" s="115">
        <v>0</v>
      </c>
      <c r="W28" s="119"/>
      <c r="X28" s="119">
        <f t="shared" si="1"/>
        <v>0</v>
      </c>
      <c r="Y28" s="119">
        <f t="shared" si="2"/>
        <v>0</v>
      </c>
      <c r="Z28" s="119">
        <f t="shared" si="3"/>
        <v>0</v>
      </c>
    </row>
    <row r="29" spans="1:26" ht="12.75">
      <c r="A29" s="114">
        <f t="shared" si="4"/>
        <v>23</v>
      </c>
      <c r="B29" s="124" t="s">
        <v>65</v>
      </c>
      <c r="C29" s="124" t="s">
        <v>66</v>
      </c>
      <c r="D29" s="120">
        <f t="shared" si="5"/>
        <v>5</v>
      </c>
      <c r="E29" s="125">
        <v>4</v>
      </c>
      <c r="F29" s="126"/>
      <c r="G29" s="126">
        <v>1</v>
      </c>
      <c r="H29" s="127">
        <v>1</v>
      </c>
      <c r="I29" s="126"/>
      <c r="J29" s="126">
        <v>1</v>
      </c>
      <c r="K29" s="115">
        <v>2</v>
      </c>
      <c r="L29" s="115">
        <v>0</v>
      </c>
      <c r="M29" s="115">
        <v>1</v>
      </c>
      <c r="N29" s="115">
        <v>3</v>
      </c>
      <c r="O29" s="117">
        <v>12</v>
      </c>
      <c r="P29" s="116">
        <v>2</v>
      </c>
      <c r="Q29" s="116"/>
      <c r="R29" s="118"/>
      <c r="S29" s="116"/>
      <c r="T29" s="118">
        <v>1</v>
      </c>
      <c r="U29" s="116"/>
      <c r="V29" s="115">
        <v>0</v>
      </c>
      <c r="W29" s="119"/>
      <c r="X29" s="119">
        <f t="shared" si="1"/>
        <v>0</v>
      </c>
      <c r="Y29" s="119">
        <f t="shared" si="2"/>
        <v>0</v>
      </c>
      <c r="Z29" s="119">
        <f t="shared" si="3"/>
        <v>0</v>
      </c>
    </row>
    <row r="30" spans="1:26" ht="12.75">
      <c r="A30" s="114">
        <f t="shared" si="4"/>
        <v>24</v>
      </c>
      <c r="B30" s="124" t="s">
        <v>67</v>
      </c>
      <c r="C30" s="124" t="s">
        <v>68</v>
      </c>
      <c r="D30" s="120">
        <f t="shared" si="5"/>
        <v>0</v>
      </c>
      <c r="E30" s="125">
        <v>0</v>
      </c>
      <c r="F30" s="126"/>
      <c r="G30" s="126"/>
      <c r="H30" s="127">
        <v>0</v>
      </c>
      <c r="I30" s="126"/>
      <c r="J30" s="126"/>
      <c r="K30" s="115">
        <v>0</v>
      </c>
      <c r="L30" s="115">
        <v>0</v>
      </c>
      <c r="M30" s="115">
        <v>0</v>
      </c>
      <c r="N30" s="115">
        <v>0</v>
      </c>
      <c r="O30" s="117"/>
      <c r="P30" s="116">
        <v>0</v>
      </c>
      <c r="Q30" s="116"/>
      <c r="R30" s="118"/>
      <c r="S30" s="116"/>
      <c r="T30" s="118"/>
      <c r="U30" s="116"/>
      <c r="V30" s="115">
        <v>0</v>
      </c>
      <c r="W30" s="119"/>
      <c r="X30" s="119">
        <f t="shared" si="1"/>
        <v>0</v>
      </c>
      <c r="Y30" s="119">
        <f t="shared" si="2"/>
        <v>0</v>
      </c>
      <c r="Z30" s="119">
        <f t="shared" si="3"/>
        <v>0</v>
      </c>
    </row>
    <row r="31" spans="1:26" ht="12.75">
      <c r="A31" s="114">
        <f t="shared" si="4"/>
        <v>25</v>
      </c>
      <c r="B31" s="124" t="s">
        <v>67</v>
      </c>
      <c r="C31" s="124" t="s">
        <v>69</v>
      </c>
      <c r="D31" s="120">
        <f t="shared" si="5"/>
        <v>1</v>
      </c>
      <c r="E31" s="125">
        <v>1</v>
      </c>
      <c r="F31" s="126"/>
      <c r="G31" s="126"/>
      <c r="H31" s="127">
        <v>1</v>
      </c>
      <c r="I31" s="126"/>
      <c r="J31" s="126"/>
      <c r="K31" s="115">
        <v>1</v>
      </c>
      <c r="L31" s="115">
        <v>0</v>
      </c>
      <c r="M31" s="115">
        <v>0</v>
      </c>
      <c r="N31" s="115">
        <v>1</v>
      </c>
      <c r="O31" s="117"/>
      <c r="P31" s="116">
        <v>1</v>
      </c>
      <c r="Q31" s="116"/>
      <c r="R31" s="118"/>
      <c r="S31" s="116"/>
      <c r="T31" s="118"/>
      <c r="U31" s="116"/>
      <c r="V31" s="115">
        <v>0</v>
      </c>
      <c r="W31" s="119"/>
      <c r="X31" s="119">
        <f t="shared" si="1"/>
        <v>0</v>
      </c>
      <c r="Y31" s="119">
        <f t="shared" si="2"/>
        <v>0</v>
      </c>
      <c r="Z31" s="119">
        <f t="shared" si="3"/>
        <v>0</v>
      </c>
    </row>
    <row r="32" spans="1:26" ht="12.75">
      <c r="A32" s="114">
        <v>26</v>
      </c>
      <c r="B32" s="124" t="s">
        <v>70</v>
      </c>
      <c r="C32" s="124" t="s">
        <v>71</v>
      </c>
      <c r="D32" s="120">
        <f t="shared" si="5"/>
        <v>1</v>
      </c>
      <c r="E32" s="125">
        <v>1</v>
      </c>
      <c r="F32" s="126"/>
      <c r="G32" s="126"/>
      <c r="H32" s="127">
        <v>0</v>
      </c>
      <c r="I32" s="126"/>
      <c r="J32" s="126"/>
      <c r="K32" s="115">
        <v>1</v>
      </c>
      <c r="L32" s="115">
        <v>0</v>
      </c>
      <c r="M32" s="115">
        <v>0</v>
      </c>
      <c r="N32" s="115">
        <v>1</v>
      </c>
      <c r="O32" s="117"/>
      <c r="P32" s="116" t="s">
        <v>14</v>
      </c>
      <c r="Q32" s="116">
        <v>11</v>
      </c>
      <c r="R32" s="118"/>
      <c r="S32" s="116"/>
      <c r="T32" s="118"/>
      <c r="U32" s="116"/>
      <c r="V32" s="115">
        <v>0</v>
      </c>
      <c r="W32" s="119">
        <f t="shared" si="0"/>
        <v>11</v>
      </c>
      <c r="X32" s="119">
        <f t="shared" si="1"/>
        <v>0</v>
      </c>
      <c r="Y32" s="119">
        <f t="shared" si="2"/>
        <v>0</v>
      </c>
      <c r="Z32" s="119">
        <f t="shared" si="3"/>
        <v>0</v>
      </c>
    </row>
    <row r="33" spans="1:26" ht="12.75">
      <c r="A33" s="114">
        <f t="shared" si="4"/>
        <v>27</v>
      </c>
      <c r="B33" s="124" t="s">
        <v>72</v>
      </c>
      <c r="C33" s="124" t="s">
        <v>73</v>
      </c>
      <c r="D33" s="120">
        <f t="shared" si="5"/>
        <v>10</v>
      </c>
      <c r="E33" s="125">
        <v>10</v>
      </c>
      <c r="F33" s="126"/>
      <c r="G33" s="126"/>
      <c r="H33" s="127">
        <v>2</v>
      </c>
      <c r="I33" s="126"/>
      <c r="J33" s="126"/>
      <c r="K33" s="115">
        <v>6</v>
      </c>
      <c r="L33" s="115">
        <v>0</v>
      </c>
      <c r="M33" s="115">
        <v>0</v>
      </c>
      <c r="N33" s="115">
        <v>7</v>
      </c>
      <c r="O33" s="117"/>
      <c r="P33" s="116">
        <v>5</v>
      </c>
      <c r="Q33" s="116"/>
      <c r="R33" s="118"/>
      <c r="S33" s="116"/>
      <c r="T33" s="118"/>
      <c r="U33" s="116"/>
      <c r="V33" s="115">
        <v>-1</v>
      </c>
      <c r="W33" s="119"/>
      <c r="X33" s="119">
        <f t="shared" si="1"/>
        <v>0</v>
      </c>
      <c r="Y33" s="119">
        <f t="shared" si="2"/>
        <v>0</v>
      </c>
      <c r="Z33" s="119">
        <f t="shared" si="3"/>
        <v>0</v>
      </c>
    </row>
    <row r="34" spans="1:26" ht="12.75">
      <c r="A34" s="114">
        <f t="shared" si="4"/>
        <v>28</v>
      </c>
      <c r="B34" s="124" t="s">
        <v>74</v>
      </c>
      <c r="C34" s="124" t="s">
        <v>75</v>
      </c>
      <c r="D34" s="120">
        <f t="shared" si="5"/>
        <v>13</v>
      </c>
      <c r="E34" s="125">
        <v>13</v>
      </c>
      <c r="F34" s="126"/>
      <c r="G34" s="126"/>
      <c r="H34" s="127">
        <v>3</v>
      </c>
      <c r="I34" s="126"/>
      <c r="J34" s="126"/>
      <c r="K34" s="115">
        <v>6</v>
      </c>
      <c r="L34" s="115">
        <v>0</v>
      </c>
      <c r="M34" s="115">
        <v>0</v>
      </c>
      <c r="N34" s="115">
        <v>8</v>
      </c>
      <c r="O34" s="117"/>
      <c r="P34" s="116">
        <v>6</v>
      </c>
      <c r="Q34" s="116">
        <v>11</v>
      </c>
      <c r="R34" s="118"/>
      <c r="S34" s="116"/>
      <c r="T34" s="118"/>
      <c r="U34" s="116"/>
      <c r="V34" s="115">
        <v>0</v>
      </c>
      <c r="W34" s="119">
        <f t="shared" si="0"/>
        <v>11</v>
      </c>
      <c r="X34" s="119">
        <f t="shared" si="1"/>
        <v>0</v>
      </c>
      <c r="Y34" s="119">
        <f t="shared" si="2"/>
        <v>0</v>
      </c>
      <c r="Z34" s="119">
        <f t="shared" si="3"/>
        <v>0</v>
      </c>
    </row>
    <row r="35" spans="1:26" ht="12.75">
      <c r="A35" s="114">
        <f t="shared" si="4"/>
        <v>29</v>
      </c>
      <c r="B35" s="124" t="s">
        <v>76</v>
      </c>
      <c r="C35" s="124" t="s">
        <v>77</v>
      </c>
      <c r="D35" s="120">
        <v>12</v>
      </c>
      <c r="E35" s="125">
        <v>12</v>
      </c>
      <c r="F35" s="126"/>
      <c r="G35" s="126"/>
      <c r="H35" s="127">
        <v>4</v>
      </c>
      <c r="I35" s="126"/>
      <c r="J35" s="126"/>
      <c r="K35" s="115">
        <v>6</v>
      </c>
      <c r="L35" s="115">
        <v>0</v>
      </c>
      <c r="M35" s="115">
        <v>0</v>
      </c>
      <c r="N35" s="115">
        <v>8</v>
      </c>
      <c r="O35" s="117"/>
      <c r="P35" s="116">
        <v>7</v>
      </c>
      <c r="Q35" s="116" t="s">
        <v>14</v>
      </c>
      <c r="R35" s="118"/>
      <c r="S35" s="116"/>
      <c r="T35" s="118"/>
      <c r="U35" s="116"/>
      <c r="V35" s="115">
        <v>1</v>
      </c>
      <c r="W35" s="119" t="str">
        <f t="shared" si="0"/>
        <v> </v>
      </c>
      <c r="X35" s="119">
        <f t="shared" si="1"/>
        <v>0</v>
      </c>
      <c r="Y35" s="119">
        <f t="shared" si="2"/>
        <v>0</v>
      </c>
      <c r="Z35" s="119">
        <f t="shared" si="3"/>
        <v>0</v>
      </c>
    </row>
    <row r="36" spans="1:26" ht="12.75">
      <c r="A36" s="128"/>
      <c r="B36" s="128"/>
      <c r="C36" s="128"/>
      <c r="D36" s="128">
        <f>SUM(D6:D35)</f>
        <v>267</v>
      </c>
      <c r="E36" s="115">
        <f aca="true" t="shared" si="6" ref="E36:M36">SUM(E6:E35)</f>
        <v>252</v>
      </c>
      <c r="F36" s="115">
        <f t="shared" si="6"/>
        <v>2</v>
      </c>
      <c r="G36" s="115">
        <f t="shared" si="6"/>
        <v>13</v>
      </c>
      <c r="H36" s="116">
        <f t="shared" si="6"/>
        <v>78</v>
      </c>
      <c r="I36" s="115">
        <f t="shared" si="6"/>
        <v>2</v>
      </c>
      <c r="J36" s="115">
        <f t="shared" si="6"/>
        <v>10</v>
      </c>
      <c r="K36" s="115">
        <f t="shared" si="6"/>
        <v>131</v>
      </c>
      <c r="L36" s="115">
        <f t="shared" si="6"/>
        <v>2</v>
      </c>
      <c r="M36" s="115">
        <f t="shared" si="6"/>
        <v>9</v>
      </c>
      <c r="N36" s="129">
        <f>SUM(N6:N35)</f>
        <v>179</v>
      </c>
      <c r="O36" s="117">
        <f>SUM(O6:O35)</f>
        <v>120</v>
      </c>
      <c r="P36" s="116">
        <f>SUM(P6:P35)</f>
        <v>134</v>
      </c>
      <c r="Q36" s="116">
        <f>SUM(Q6:Q35)</f>
        <v>110</v>
      </c>
      <c r="R36" s="130">
        <f>SUM(R6:R35)</f>
        <v>2</v>
      </c>
      <c r="S36" s="116"/>
      <c r="T36" s="130">
        <f>SUM(T6:T35)</f>
        <v>11</v>
      </c>
      <c r="U36" s="116">
        <f>SUM(U6:U35)</f>
        <v>11</v>
      </c>
      <c r="V36" s="115">
        <v>-3</v>
      </c>
      <c r="W36" s="119"/>
      <c r="X36" s="119">
        <f t="shared" si="1"/>
        <v>0</v>
      </c>
      <c r="Y36" s="119">
        <f t="shared" si="2"/>
        <v>2</v>
      </c>
      <c r="Z36" s="119">
        <f t="shared" si="3"/>
        <v>11</v>
      </c>
    </row>
    <row r="37" spans="1:22" ht="12.75">
      <c r="A37" s="128"/>
      <c r="C37" s="128"/>
      <c r="D37" s="128"/>
      <c r="E37" s="132">
        <f>E36+F36+G36</f>
        <v>267</v>
      </c>
      <c r="F37" s="102"/>
      <c r="G37" s="102"/>
      <c r="H37" s="133">
        <f>H36+I36+J36</f>
        <v>90</v>
      </c>
      <c r="I37" s="102"/>
      <c r="J37" s="102"/>
      <c r="K37" s="132">
        <f>K36+L36+M36</f>
        <v>142</v>
      </c>
      <c r="L37" s="102"/>
      <c r="M37" s="132"/>
      <c r="N37" s="134"/>
      <c r="O37" s="134">
        <f>O36/24</f>
        <v>5</v>
      </c>
      <c r="P37" s="133"/>
      <c r="Q37" s="133">
        <f>Q36/22</f>
        <v>5</v>
      </c>
      <c r="R37" s="133"/>
      <c r="S37" s="133"/>
      <c r="T37" s="133"/>
      <c r="U37" s="133">
        <f>U36/22</f>
        <v>0.5</v>
      </c>
      <c r="V37" s="133"/>
    </row>
    <row r="38" spans="1:22" ht="12.75">
      <c r="A38" s="128"/>
      <c r="C38" s="128"/>
      <c r="D38" s="128"/>
      <c r="E38" s="132"/>
      <c r="F38" s="102"/>
      <c r="G38" s="102"/>
      <c r="H38" s="133"/>
      <c r="I38" s="102"/>
      <c r="J38" s="102"/>
      <c r="K38" s="132"/>
      <c r="L38" s="102"/>
      <c r="M38" s="132"/>
      <c r="N38" s="132">
        <f>N36+O37</f>
        <v>184</v>
      </c>
      <c r="O38" s="132"/>
      <c r="P38" s="133"/>
      <c r="Q38" s="133"/>
      <c r="R38" s="133"/>
      <c r="S38" s="133"/>
      <c r="T38" s="133"/>
      <c r="U38" s="133"/>
      <c r="V38" s="133"/>
    </row>
    <row r="39" spans="1:20" ht="15.75">
      <c r="A39" s="128"/>
      <c r="C39" s="128"/>
      <c r="D39" s="128"/>
      <c r="E39" s="132"/>
      <c r="F39" s="102"/>
      <c r="G39" s="102"/>
      <c r="H39" s="133"/>
      <c r="I39" s="102"/>
      <c r="J39" s="102"/>
      <c r="K39" s="132"/>
      <c r="L39" s="102"/>
      <c r="M39" s="132"/>
      <c r="N39" s="132"/>
      <c r="O39" s="132"/>
      <c r="P39" s="135"/>
      <c r="Q39" s="136" t="s">
        <v>14</v>
      </c>
      <c r="T39" s="103">
        <f>P36</f>
        <v>134</v>
      </c>
    </row>
    <row r="40" spans="1:20" ht="12.75">
      <c r="A40" s="128"/>
      <c r="B40" s="137"/>
      <c r="C40" s="138"/>
      <c r="D40" s="138"/>
      <c r="E40" s="137"/>
      <c r="P40" s="131"/>
      <c r="T40" s="103">
        <f>Q37</f>
        <v>5</v>
      </c>
    </row>
    <row r="41" spans="1:20" ht="12.75">
      <c r="A41" s="128"/>
      <c r="B41" s="137" t="s">
        <v>88</v>
      </c>
      <c r="C41" s="137">
        <v>138</v>
      </c>
      <c r="D41" s="137"/>
      <c r="E41" s="137"/>
      <c r="P41" s="131"/>
      <c r="T41" s="103">
        <f>R36</f>
        <v>2</v>
      </c>
    </row>
    <row r="42" spans="1:20" ht="12.75">
      <c r="A42" s="128"/>
      <c r="B42" s="141" t="s">
        <v>89</v>
      </c>
      <c r="C42" s="141">
        <v>4</v>
      </c>
      <c r="D42" s="141"/>
      <c r="E42" s="137"/>
      <c r="P42" s="131"/>
      <c r="T42" s="103">
        <f>T36</f>
        <v>11</v>
      </c>
    </row>
    <row r="43" spans="1:21" ht="12.75">
      <c r="A43" s="128"/>
      <c r="C43" s="131">
        <f>SUM(C41:C42)</f>
        <v>142</v>
      </c>
      <c r="E43" s="137"/>
      <c r="P43" s="131"/>
      <c r="T43" s="103" t="s">
        <v>14</v>
      </c>
      <c r="U43" s="103">
        <v>0.5</v>
      </c>
    </row>
    <row r="44" spans="1:22" ht="15.75">
      <c r="A44" s="128"/>
      <c r="E44" s="137"/>
      <c r="P44" s="135" t="s">
        <v>3</v>
      </c>
      <c r="Q44" s="135"/>
      <c r="R44" s="135"/>
      <c r="T44" s="142">
        <f>SUM(T39:T43)</f>
        <v>152</v>
      </c>
      <c r="U44" s="142">
        <f>U43</f>
        <v>0.5</v>
      </c>
      <c r="V44" s="143"/>
    </row>
    <row r="45" ht="12.75">
      <c r="E45" s="141"/>
    </row>
    <row r="53" spans="2:6" ht="12.75">
      <c r="B53" s="144"/>
      <c r="C53" s="137"/>
      <c r="D53" s="137"/>
      <c r="E53" s="137"/>
      <c r="F53" s="145"/>
    </row>
    <row r="54" spans="2:15" ht="12.75">
      <c r="B54" s="144"/>
      <c r="C54" s="144"/>
      <c r="D54" s="144"/>
      <c r="E54" s="146"/>
      <c r="F54" s="146"/>
      <c r="G54" s="145"/>
      <c r="K54" s="146"/>
      <c r="L54" s="146"/>
      <c r="M54" s="137"/>
      <c r="N54" s="137"/>
      <c r="O54" s="137"/>
    </row>
    <row r="55" spans="2:12" ht="12.75">
      <c r="B55" s="144"/>
      <c r="C55" s="144"/>
      <c r="D55" s="144"/>
      <c r="E55" s="109"/>
      <c r="F55" s="109"/>
      <c r="G55" s="145"/>
      <c r="K55" s="109"/>
      <c r="L55" s="109"/>
    </row>
    <row r="56" spans="2:12" ht="12.75">
      <c r="B56" s="144"/>
      <c r="C56" s="144"/>
      <c r="D56" s="144"/>
      <c r="K56" s="109"/>
      <c r="L56" s="109"/>
    </row>
    <row r="57" spans="2:12" ht="12.75">
      <c r="B57" s="144"/>
      <c r="C57" s="144"/>
      <c r="D57" s="144"/>
      <c r="K57" s="137"/>
      <c r="L57" s="109"/>
    </row>
    <row r="58" spans="2:12" ht="12.75">
      <c r="B58" s="144"/>
      <c r="C58" s="144"/>
      <c r="D58" s="144"/>
      <c r="E58" s="137"/>
      <c r="F58" s="137"/>
      <c r="G58" s="102"/>
      <c r="K58" s="137"/>
      <c r="L58" s="109"/>
    </row>
    <row r="59" spans="2:12" ht="12.75">
      <c r="B59" s="144"/>
      <c r="C59" s="144"/>
      <c r="D59" s="144"/>
      <c r="E59" s="141"/>
      <c r="F59" s="141"/>
      <c r="G59" s="141"/>
      <c r="K59" s="141"/>
      <c r="L59" s="147"/>
    </row>
    <row r="60" spans="2:12" ht="12.75">
      <c r="B60" s="144"/>
      <c r="C60" s="144"/>
      <c r="D60" s="144"/>
      <c r="L60" s="148"/>
    </row>
    <row r="61" spans="2:12" ht="12.75">
      <c r="B61" s="144"/>
      <c r="C61" s="144"/>
      <c r="D61" s="144"/>
      <c r="L61" s="148"/>
    </row>
    <row r="62" spans="2:12" ht="12.75">
      <c r="B62" s="144"/>
      <c r="C62" s="144"/>
      <c r="D62" s="144"/>
      <c r="L62" s="148"/>
    </row>
    <row r="63" spans="2:12" ht="12.75">
      <c r="B63" s="144"/>
      <c r="C63" s="144"/>
      <c r="D63" s="144"/>
      <c r="L63" s="148"/>
    </row>
    <row r="64" spans="2:12" ht="12.75">
      <c r="B64" s="144"/>
      <c r="C64" s="144"/>
      <c r="D64" s="144"/>
      <c r="L64" s="148"/>
    </row>
    <row r="65" spans="2:12" ht="12.75">
      <c r="B65" s="144"/>
      <c r="C65" s="144"/>
      <c r="D65" s="144"/>
      <c r="L65" s="148"/>
    </row>
    <row r="66" spans="2:12" ht="12.75">
      <c r="B66" s="144"/>
      <c r="C66" s="144"/>
      <c r="D66" s="144"/>
      <c r="L66" s="148"/>
    </row>
    <row r="67" spans="2:4" ht="12.75">
      <c r="B67" s="144"/>
      <c r="C67" s="144"/>
      <c r="D67" s="144"/>
    </row>
    <row r="68" spans="2:4" ht="12.75">
      <c r="B68" s="144"/>
      <c r="C68" s="144"/>
      <c r="D68" s="144"/>
    </row>
    <row r="69" spans="2:4" ht="12.75">
      <c r="B69" s="144"/>
      <c r="C69" s="144"/>
      <c r="D69" s="14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5"/>
  <sheetViews>
    <sheetView tabSelected="1" workbookViewId="0" topLeftCell="C7">
      <selection activeCell="L10" sqref="L10"/>
    </sheetView>
  </sheetViews>
  <sheetFormatPr defaultColWidth="9.140625" defaultRowHeight="12.75"/>
  <cols>
    <col min="1" max="1" width="3.140625" style="185" customWidth="1"/>
    <col min="2" max="2" width="10.421875" style="185" customWidth="1"/>
    <col min="3" max="3" width="14.421875" style="185" customWidth="1"/>
    <col min="4" max="4" width="6.00390625" style="204" customWidth="1"/>
    <col min="5" max="5" width="4.57421875" style="204" customWidth="1"/>
    <col min="6" max="6" width="3.140625" style="204" customWidth="1"/>
    <col min="7" max="7" width="3.00390625" style="204" customWidth="1"/>
    <col min="8" max="8" width="5.57421875" style="205" customWidth="1"/>
    <col min="9" max="9" width="7.140625" style="204" customWidth="1"/>
    <col min="10" max="10" width="5.28125" style="204" customWidth="1"/>
    <col min="11" max="12" width="4.7109375" style="206" customWidth="1"/>
    <col min="13" max="13" width="5.57421875" style="206" customWidth="1"/>
    <col min="14" max="14" width="5.28125" style="206" customWidth="1"/>
    <col min="15" max="15" width="6.28125" style="206" customWidth="1"/>
    <col min="16" max="16" width="5.28125" style="327" customWidth="1"/>
    <col min="17" max="17" width="4.57421875" style="207" customWidth="1"/>
    <col min="18" max="18" width="5.00390625" style="207" customWidth="1"/>
    <col min="19" max="19" width="6.00390625" style="207" customWidth="1"/>
    <col min="20" max="20" width="4.421875" style="207" customWidth="1"/>
    <col min="21" max="21" width="4.57421875" style="206" customWidth="1"/>
    <col min="22" max="22" width="3.140625" style="187" customWidth="1"/>
    <col min="23" max="23" width="5.57421875" style="187" customWidth="1"/>
    <col min="24" max="24" width="3.57421875" style="187" customWidth="1"/>
    <col min="25" max="25" width="6.00390625" style="187" customWidth="1"/>
    <col min="26" max="26" width="3.421875" style="187" customWidth="1"/>
    <col min="27" max="27" width="5.28125" style="187" customWidth="1"/>
    <col min="28" max="16384" width="9.140625" style="185" customWidth="1"/>
  </cols>
  <sheetData>
    <row r="1" spans="1:27" s="156" customFormat="1" ht="11.25">
      <c r="A1" s="149" t="s">
        <v>0</v>
      </c>
      <c r="B1" s="149" t="s">
        <v>1</v>
      </c>
      <c r="C1" s="149" t="s">
        <v>90</v>
      </c>
      <c r="D1" s="149" t="s">
        <v>91</v>
      </c>
      <c r="E1" s="150" t="s">
        <v>4</v>
      </c>
      <c r="F1" s="150" t="s">
        <v>5</v>
      </c>
      <c r="G1" s="150" t="s">
        <v>5</v>
      </c>
      <c r="H1" s="151" t="s">
        <v>92</v>
      </c>
      <c r="I1" s="150" t="s">
        <v>93</v>
      </c>
      <c r="J1" s="150" t="s">
        <v>93</v>
      </c>
      <c r="K1" s="150" t="s">
        <v>6</v>
      </c>
      <c r="L1" s="150" t="s">
        <v>6</v>
      </c>
      <c r="M1" s="150" t="s">
        <v>6</v>
      </c>
      <c r="N1" s="150" t="s">
        <v>82</v>
      </c>
      <c r="O1" s="150" t="s">
        <v>82</v>
      </c>
      <c r="P1" s="151" t="s">
        <v>94</v>
      </c>
      <c r="Q1" s="150" t="s">
        <v>94</v>
      </c>
      <c r="R1" s="150" t="s">
        <v>94</v>
      </c>
      <c r="S1" s="150" t="s">
        <v>94</v>
      </c>
      <c r="T1" s="150" t="s">
        <v>94</v>
      </c>
      <c r="U1" s="311" t="s">
        <v>94</v>
      </c>
      <c r="V1" s="152" t="s">
        <v>14</v>
      </c>
      <c r="W1" s="153" t="s">
        <v>10</v>
      </c>
      <c r="X1" s="154" t="s">
        <v>95</v>
      </c>
      <c r="Y1" s="154"/>
      <c r="Z1" s="154"/>
      <c r="AA1" s="155"/>
    </row>
    <row r="2" spans="1:27" s="156" customFormat="1" ht="11.25">
      <c r="A2" s="157"/>
      <c r="B2" s="157" t="s">
        <v>14</v>
      </c>
      <c r="C2" s="157" t="s">
        <v>96</v>
      </c>
      <c r="D2" s="157" t="s">
        <v>15</v>
      </c>
      <c r="E2" s="158" t="s">
        <v>19</v>
      </c>
      <c r="F2" s="158" t="s">
        <v>20</v>
      </c>
      <c r="G2" s="158" t="s">
        <v>21</v>
      </c>
      <c r="H2" s="159" t="s">
        <v>97</v>
      </c>
      <c r="I2" s="158" t="s">
        <v>97</v>
      </c>
      <c r="J2" s="158" t="s">
        <v>97</v>
      </c>
      <c r="K2" s="158" t="s">
        <v>16</v>
      </c>
      <c r="L2" s="158" t="s">
        <v>16</v>
      </c>
      <c r="M2" s="158" t="s">
        <v>16</v>
      </c>
      <c r="N2" s="158" t="s">
        <v>10</v>
      </c>
      <c r="O2" s="158" t="s">
        <v>10</v>
      </c>
      <c r="P2" s="159" t="s">
        <v>16</v>
      </c>
      <c r="Q2" s="158" t="s">
        <v>16</v>
      </c>
      <c r="R2" s="158" t="s">
        <v>16</v>
      </c>
      <c r="S2" s="158" t="s">
        <v>16</v>
      </c>
      <c r="T2" s="158" t="s">
        <v>16</v>
      </c>
      <c r="U2" s="312" t="s">
        <v>16</v>
      </c>
      <c r="V2" s="160" t="s">
        <v>14</v>
      </c>
      <c r="AA2" s="161"/>
    </row>
    <row r="3" spans="1:27" s="156" customFormat="1" ht="11.25">
      <c r="A3" s="162"/>
      <c r="B3" s="162"/>
      <c r="C3" s="162"/>
      <c r="D3" s="162"/>
      <c r="E3" s="163"/>
      <c r="F3" s="163"/>
      <c r="G3" s="163"/>
      <c r="H3" s="164" t="s">
        <v>22</v>
      </c>
      <c r="I3" s="162" t="s">
        <v>20</v>
      </c>
      <c r="J3" s="162" t="s">
        <v>21</v>
      </c>
      <c r="K3" s="163" t="s">
        <v>22</v>
      </c>
      <c r="L3" s="163" t="s">
        <v>20</v>
      </c>
      <c r="M3" s="163" t="s">
        <v>21</v>
      </c>
      <c r="N3" s="158" t="s">
        <v>98</v>
      </c>
      <c r="O3" s="158" t="s">
        <v>98</v>
      </c>
      <c r="P3" s="159" t="s">
        <v>22</v>
      </c>
      <c r="Q3" s="158" t="s">
        <v>22</v>
      </c>
      <c r="R3" s="158" t="s">
        <v>20</v>
      </c>
      <c r="S3" s="158" t="s">
        <v>20</v>
      </c>
      <c r="T3" s="158" t="s">
        <v>21</v>
      </c>
      <c r="U3" s="312" t="s">
        <v>21</v>
      </c>
      <c r="V3" s="165" t="s">
        <v>22</v>
      </c>
      <c r="W3" s="166" t="s">
        <v>99</v>
      </c>
      <c r="X3" s="166" t="s">
        <v>20</v>
      </c>
      <c r="Y3" s="166" t="s">
        <v>100</v>
      </c>
      <c r="Z3" s="166" t="s">
        <v>21</v>
      </c>
      <c r="AA3" s="167" t="s">
        <v>101</v>
      </c>
    </row>
    <row r="4" spans="1:21" s="156" customFormat="1" ht="11.25">
      <c r="A4" s="168"/>
      <c r="B4" s="168"/>
      <c r="C4" s="168"/>
      <c r="D4" s="168"/>
      <c r="E4" s="169"/>
      <c r="F4" s="169"/>
      <c r="G4" s="169"/>
      <c r="H4" s="170"/>
      <c r="I4" s="168"/>
      <c r="J4" s="168"/>
      <c r="K4" s="169"/>
      <c r="L4" s="169"/>
      <c r="M4" s="169"/>
      <c r="N4" s="169"/>
      <c r="O4" s="169" t="s">
        <v>86</v>
      </c>
      <c r="P4" s="313"/>
      <c r="Q4" s="314" t="s">
        <v>18</v>
      </c>
      <c r="R4" s="314"/>
      <c r="S4" s="314" t="s">
        <v>18</v>
      </c>
      <c r="T4" s="314"/>
      <c r="U4" s="314" t="s">
        <v>18</v>
      </c>
    </row>
    <row r="5" spans="1:21" s="156" customFormat="1" ht="11.25">
      <c r="A5" s="168"/>
      <c r="B5" s="168"/>
      <c r="C5" s="168"/>
      <c r="D5" s="168"/>
      <c r="E5" s="169"/>
      <c r="F5" s="169"/>
      <c r="G5" s="169"/>
      <c r="H5" s="170"/>
      <c r="I5" s="168"/>
      <c r="J5" s="168"/>
      <c r="K5" s="169"/>
      <c r="L5" s="169"/>
      <c r="M5" s="169"/>
      <c r="N5" s="169"/>
      <c r="O5" s="169"/>
      <c r="P5" s="315"/>
      <c r="Q5" s="169"/>
      <c r="R5" s="169"/>
      <c r="S5" s="169"/>
      <c r="T5" s="169"/>
      <c r="U5" s="316"/>
    </row>
    <row r="6" spans="1:27" s="175" customFormat="1" ht="12.75">
      <c r="A6" s="171">
        <v>1</v>
      </c>
      <c r="B6" s="172" t="s">
        <v>24</v>
      </c>
      <c r="C6" s="172" t="s">
        <v>102</v>
      </c>
      <c r="D6" s="171">
        <f>E6+F6+G6</f>
        <v>10</v>
      </c>
      <c r="E6" s="171">
        <v>10</v>
      </c>
      <c r="F6" s="171">
        <v>0</v>
      </c>
      <c r="G6" s="171">
        <v>0</v>
      </c>
      <c r="H6" s="173">
        <v>2</v>
      </c>
      <c r="I6" s="171"/>
      <c r="J6" s="171" t="s">
        <v>14</v>
      </c>
      <c r="K6" s="174">
        <v>4</v>
      </c>
      <c r="L6" s="174">
        <v>0</v>
      </c>
      <c r="M6" s="174">
        <v>0</v>
      </c>
      <c r="N6" s="174">
        <v>4</v>
      </c>
      <c r="O6" s="174">
        <v>12</v>
      </c>
      <c r="P6" s="317">
        <v>4</v>
      </c>
      <c r="Q6" s="174"/>
      <c r="R6" s="174"/>
      <c r="S6" s="174"/>
      <c r="T6" s="174"/>
      <c r="U6" s="174"/>
      <c r="V6" s="172">
        <f>K6-P6</f>
        <v>0</v>
      </c>
      <c r="W6" s="172">
        <f>Q6</f>
        <v>0</v>
      </c>
      <c r="X6" s="172">
        <f>R6-L6</f>
        <v>0</v>
      </c>
      <c r="Y6" s="172">
        <f>S6</f>
        <v>0</v>
      </c>
      <c r="Z6" s="172">
        <f>T6-M6</f>
        <v>0</v>
      </c>
      <c r="AA6" s="172">
        <f>U6</f>
        <v>0</v>
      </c>
    </row>
    <row r="7" spans="1:27" s="175" customFormat="1" ht="12.75">
      <c r="A7" s="171">
        <v>2</v>
      </c>
      <c r="B7" s="172" t="s">
        <v>103</v>
      </c>
      <c r="C7" s="172" t="s">
        <v>104</v>
      </c>
      <c r="D7" s="171">
        <f aca="true" t="shared" si="0" ref="D7:D30">E7+F7+G7</f>
        <v>21</v>
      </c>
      <c r="E7" s="171">
        <v>20</v>
      </c>
      <c r="F7" s="171">
        <v>1</v>
      </c>
      <c r="G7" s="171">
        <v>0</v>
      </c>
      <c r="H7" s="173">
        <v>8</v>
      </c>
      <c r="I7" s="171">
        <v>1</v>
      </c>
      <c r="J7" s="171"/>
      <c r="K7" s="174">
        <v>10</v>
      </c>
      <c r="L7" s="174">
        <v>1</v>
      </c>
      <c r="M7" s="174">
        <v>0</v>
      </c>
      <c r="N7" s="174">
        <v>15</v>
      </c>
      <c r="O7" s="174"/>
      <c r="P7" s="317">
        <v>11</v>
      </c>
      <c r="Q7" s="174"/>
      <c r="R7" s="174">
        <v>1</v>
      </c>
      <c r="S7" s="174"/>
      <c r="T7" s="174"/>
      <c r="U7" s="174"/>
      <c r="V7" s="172">
        <f>P7-K7</f>
        <v>1</v>
      </c>
      <c r="W7" s="172">
        <f aca="true" t="shared" si="1" ref="W7:W30">Q7</f>
        <v>0</v>
      </c>
      <c r="X7" s="172">
        <f aca="true" t="shared" si="2" ref="X7:X30">R7-L7</f>
        <v>0</v>
      </c>
      <c r="Y7" s="172">
        <f aca="true" t="shared" si="3" ref="Y7:Y30">S7</f>
        <v>0</v>
      </c>
      <c r="Z7" s="172">
        <f aca="true" t="shared" si="4" ref="Z7:Z30">T7-M7</f>
        <v>0</v>
      </c>
      <c r="AA7" s="172">
        <f aca="true" t="shared" si="5" ref="AA7:AA30">U7</f>
        <v>0</v>
      </c>
    </row>
    <row r="8" spans="1:27" s="175" customFormat="1" ht="12.75">
      <c r="A8" s="174">
        <v>3</v>
      </c>
      <c r="B8" s="172" t="s">
        <v>105</v>
      </c>
      <c r="C8" s="172" t="s">
        <v>106</v>
      </c>
      <c r="D8" s="171">
        <f t="shared" si="0"/>
        <v>15</v>
      </c>
      <c r="E8" s="171">
        <v>14</v>
      </c>
      <c r="F8" s="171">
        <v>0</v>
      </c>
      <c r="G8" s="171">
        <v>1</v>
      </c>
      <c r="H8" s="173">
        <v>6</v>
      </c>
      <c r="I8" s="171"/>
      <c r="J8" s="171">
        <v>1</v>
      </c>
      <c r="K8" s="174">
        <v>7</v>
      </c>
      <c r="L8" s="174">
        <v>0</v>
      </c>
      <c r="M8" s="174">
        <v>1</v>
      </c>
      <c r="N8" s="174">
        <v>10</v>
      </c>
      <c r="O8" s="174">
        <v>9</v>
      </c>
      <c r="P8" s="317">
        <v>8</v>
      </c>
      <c r="Q8" s="174"/>
      <c r="R8" s="174"/>
      <c r="S8" s="174"/>
      <c r="T8" s="174">
        <v>1</v>
      </c>
      <c r="U8" s="174"/>
      <c r="V8" s="172">
        <f>P8-K8</f>
        <v>1</v>
      </c>
      <c r="W8" s="172">
        <f t="shared" si="1"/>
        <v>0</v>
      </c>
      <c r="X8" s="172">
        <f t="shared" si="2"/>
        <v>0</v>
      </c>
      <c r="Y8" s="172">
        <f t="shared" si="3"/>
        <v>0</v>
      </c>
      <c r="Z8" s="172">
        <f t="shared" si="4"/>
        <v>0</v>
      </c>
      <c r="AA8" s="172">
        <f t="shared" si="5"/>
        <v>0</v>
      </c>
    </row>
    <row r="9" spans="1:27" s="175" customFormat="1" ht="12.75">
      <c r="A9" s="176">
        <v>4</v>
      </c>
      <c r="B9" s="177" t="s">
        <v>105</v>
      </c>
      <c r="C9" s="177" t="s">
        <v>107</v>
      </c>
      <c r="D9" s="171">
        <f t="shared" si="0"/>
        <v>6</v>
      </c>
      <c r="E9" s="171">
        <v>6</v>
      </c>
      <c r="F9" s="171">
        <v>0</v>
      </c>
      <c r="G9" s="171">
        <v>0</v>
      </c>
      <c r="H9" s="173">
        <v>3</v>
      </c>
      <c r="I9" s="171"/>
      <c r="J9" s="171"/>
      <c r="K9" s="174">
        <v>4</v>
      </c>
      <c r="L9" s="174">
        <v>0</v>
      </c>
      <c r="M9" s="174">
        <v>0</v>
      </c>
      <c r="N9" s="174">
        <v>4</v>
      </c>
      <c r="O9" s="174"/>
      <c r="P9" s="317">
        <v>4</v>
      </c>
      <c r="Q9" s="174"/>
      <c r="R9" s="174"/>
      <c r="S9" s="174"/>
      <c r="T9" s="174"/>
      <c r="U9" s="174"/>
      <c r="V9" s="172">
        <f aca="true" t="shared" si="6" ref="V9:V30">P9-K9</f>
        <v>0</v>
      </c>
      <c r="W9" s="172">
        <f t="shared" si="1"/>
        <v>0</v>
      </c>
      <c r="X9" s="172">
        <f t="shared" si="2"/>
        <v>0</v>
      </c>
      <c r="Y9" s="172">
        <f t="shared" si="3"/>
        <v>0</v>
      </c>
      <c r="Z9" s="172">
        <f t="shared" si="4"/>
        <v>0</v>
      </c>
      <c r="AA9" s="172">
        <f t="shared" si="5"/>
        <v>0</v>
      </c>
    </row>
    <row r="10" spans="1:27" s="175" customFormat="1" ht="12.75">
      <c r="A10" s="176">
        <v>5</v>
      </c>
      <c r="B10" s="177" t="s">
        <v>105</v>
      </c>
      <c r="C10" s="177" t="s">
        <v>108</v>
      </c>
      <c r="D10" s="171">
        <f t="shared" si="0"/>
        <v>12</v>
      </c>
      <c r="E10" s="171">
        <v>11</v>
      </c>
      <c r="F10" s="171">
        <v>1</v>
      </c>
      <c r="G10" s="171">
        <v>0</v>
      </c>
      <c r="H10" s="173">
        <v>5</v>
      </c>
      <c r="I10" s="171"/>
      <c r="J10" s="171"/>
      <c r="K10" s="174">
        <v>7</v>
      </c>
      <c r="L10" s="174">
        <v>0</v>
      </c>
      <c r="M10" s="174">
        <v>0</v>
      </c>
      <c r="N10" s="178">
        <v>9</v>
      </c>
      <c r="O10" s="178"/>
      <c r="P10" s="318">
        <v>7</v>
      </c>
      <c r="Q10" s="178"/>
      <c r="R10" s="178">
        <v>0</v>
      </c>
      <c r="S10" s="178">
        <v>9</v>
      </c>
      <c r="T10" s="178"/>
      <c r="U10" s="174"/>
      <c r="V10" s="172">
        <f t="shared" si="6"/>
        <v>0</v>
      </c>
      <c r="W10" s="172">
        <f t="shared" si="1"/>
        <v>0</v>
      </c>
      <c r="X10" s="172">
        <f t="shared" si="2"/>
        <v>0</v>
      </c>
      <c r="Y10" s="172">
        <f t="shared" si="3"/>
        <v>9</v>
      </c>
      <c r="Z10" s="172">
        <f t="shared" si="4"/>
        <v>0</v>
      </c>
      <c r="AA10" s="172">
        <f t="shared" si="5"/>
        <v>0</v>
      </c>
    </row>
    <row r="11" spans="1:27" s="175" customFormat="1" ht="12.75">
      <c r="A11" s="176">
        <v>6</v>
      </c>
      <c r="B11" s="177" t="s">
        <v>109</v>
      </c>
      <c r="C11" s="177" t="s">
        <v>110</v>
      </c>
      <c r="D11" s="171">
        <f t="shared" si="0"/>
        <v>12</v>
      </c>
      <c r="E11" s="171">
        <v>12</v>
      </c>
      <c r="F11" s="171">
        <v>0</v>
      </c>
      <c r="G11" s="171">
        <v>0</v>
      </c>
      <c r="H11" s="173">
        <v>5</v>
      </c>
      <c r="I11" s="171"/>
      <c r="J11" s="171"/>
      <c r="K11" s="174">
        <v>7</v>
      </c>
      <c r="L11" s="174">
        <v>0</v>
      </c>
      <c r="M11" s="174">
        <v>0</v>
      </c>
      <c r="N11" s="178">
        <v>8</v>
      </c>
      <c r="O11" s="178"/>
      <c r="P11" s="318">
        <v>7</v>
      </c>
      <c r="Q11" s="178"/>
      <c r="R11" s="178">
        <v>0</v>
      </c>
      <c r="S11" s="178"/>
      <c r="T11" s="178"/>
      <c r="U11" s="174"/>
      <c r="V11" s="172">
        <f t="shared" si="6"/>
        <v>0</v>
      </c>
      <c r="W11" s="172">
        <f t="shared" si="1"/>
        <v>0</v>
      </c>
      <c r="X11" s="172">
        <f t="shared" si="2"/>
        <v>0</v>
      </c>
      <c r="Y11" s="172">
        <f t="shared" si="3"/>
        <v>0</v>
      </c>
      <c r="Z11" s="172">
        <f t="shared" si="4"/>
        <v>0</v>
      </c>
      <c r="AA11" s="172">
        <f t="shared" si="5"/>
        <v>0</v>
      </c>
    </row>
    <row r="12" spans="1:27" s="175" customFormat="1" ht="12.75">
      <c r="A12" s="176">
        <v>8</v>
      </c>
      <c r="B12" s="177" t="s">
        <v>72</v>
      </c>
      <c r="C12" s="177" t="s">
        <v>111</v>
      </c>
      <c r="D12" s="171">
        <f t="shared" si="0"/>
        <v>30</v>
      </c>
      <c r="E12" s="171">
        <v>28</v>
      </c>
      <c r="F12" s="171">
        <v>0</v>
      </c>
      <c r="G12" s="171">
        <v>2</v>
      </c>
      <c r="H12" s="173">
        <v>7</v>
      </c>
      <c r="I12" s="171"/>
      <c r="J12" s="171">
        <v>1</v>
      </c>
      <c r="K12" s="174">
        <v>10</v>
      </c>
      <c r="L12" s="174">
        <v>0</v>
      </c>
      <c r="M12" s="174">
        <v>1</v>
      </c>
      <c r="N12" s="178">
        <v>18</v>
      </c>
      <c r="O12" s="178"/>
      <c r="P12" s="318">
        <v>13</v>
      </c>
      <c r="Q12" s="178"/>
      <c r="R12" s="178"/>
      <c r="S12" s="178"/>
      <c r="T12" s="178">
        <v>1</v>
      </c>
      <c r="U12" s="174">
        <v>9</v>
      </c>
      <c r="V12" s="172">
        <f t="shared" si="6"/>
        <v>3</v>
      </c>
      <c r="W12" s="172">
        <f t="shared" si="1"/>
        <v>0</v>
      </c>
      <c r="X12" s="172">
        <f t="shared" si="2"/>
        <v>0</v>
      </c>
      <c r="Y12" s="172">
        <f t="shared" si="3"/>
        <v>0</v>
      </c>
      <c r="Z12" s="172">
        <f t="shared" si="4"/>
        <v>0</v>
      </c>
      <c r="AA12" s="172">
        <f t="shared" si="5"/>
        <v>9</v>
      </c>
    </row>
    <row r="13" spans="1:27" s="175" customFormat="1" ht="12.75">
      <c r="A13" s="176">
        <v>9</v>
      </c>
      <c r="B13" s="177" t="s">
        <v>48</v>
      </c>
      <c r="C13" s="177" t="s">
        <v>49</v>
      </c>
      <c r="D13" s="171">
        <f t="shared" si="0"/>
        <v>7</v>
      </c>
      <c r="E13" s="171">
        <v>7</v>
      </c>
      <c r="F13" s="171">
        <v>0</v>
      </c>
      <c r="G13" s="171">
        <v>0</v>
      </c>
      <c r="H13" s="173">
        <v>1</v>
      </c>
      <c r="I13" s="171"/>
      <c r="J13" s="171"/>
      <c r="K13" s="174">
        <v>2</v>
      </c>
      <c r="L13" s="174">
        <v>0</v>
      </c>
      <c r="M13" s="174">
        <v>0</v>
      </c>
      <c r="N13" s="178">
        <v>4</v>
      </c>
      <c r="O13" s="178"/>
      <c r="P13" s="318">
        <v>3</v>
      </c>
      <c r="Q13" s="178">
        <v>0</v>
      </c>
      <c r="R13" s="178"/>
      <c r="S13" s="178"/>
      <c r="T13" s="178"/>
      <c r="U13" s="174"/>
      <c r="V13" s="172">
        <f t="shared" si="6"/>
        <v>1</v>
      </c>
      <c r="W13" s="172">
        <f t="shared" si="1"/>
        <v>0</v>
      </c>
      <c r="X13" s="172">
        <f t="shared" si="2"/>
        <v>0</v>
      </c>
      <c r="Y13" s="172">
        <f t="shared" si="3"/>
        <v>0</v>
      </c>
      <c r="Z13" s="172">
        <f t="shared" si="4"/>
        <v>0</v>
      </c>
      <c r="AA13" s="172">
        <f t="shared" si="5"/>
        <v>0</v>
      </c>
    </row>
    <row r="14" spans="1:27" s="175" customFormat="1" ht="12.75">
      <c r="A14" s="176">
        <v>10</v>
      </c>
      <c r="B14" s="177" t="s">
        <v>50</v>
      </c>
      <c r="C14" s="177" t="s">
        <v>112</v>
      </c>
      <c r="D14" s="171">
        <f t="shared" si="0"/>
        <v>3</v>
      </c>
      <c r="E14" s="171">
        <v>3</v>
      </c>
      <c r="F14" s="171">
        <v>0</v>
      </c>
      <c r="G14" s="171">
        <v>0</v>
      </c>
      <c r="H14" s="173">
        <v>2</v>
      </c>
      <c r="I14" s="171"/>
      <c r="J14" s="171"/>
      <c r="K14" s="174">
        <v>3</v>
      </c>
      <c r="L14" s="174">
        <v>0</v>
      </c>
      <c r="M14" s="174">
        <v>0</v>
      </c>
      <c r="N14" s="178">
        <v>3</v>
      </c>
      <c r="O14" s="178"/>
      <c r="P14" s="318">
        <v>2</v>
      </c>
      <c r="Q14" s="178">
        <v>9</v>
      </c>
      <c r="R14" s="178"/>
      <c r="S14" s="178"/>
      <c r="T14" s="178"/>
      <c r="U14" s="174"/>
      <c r="V14" s="172">
        <f t="shared" si="6"/>
        <v>-1</v>
      </c>
      <c r="W14" s="172">
        <f t="shared" si="1"/>
        <v>9</v>
      </c>
      <c r="X14" s="172">
        <f t="shared" si="2"/>
        <v>0</v>
      </c>
      <c r="Y14" s="172">
        <f t="shared" si="3"/>
        <v>0</v>
      </c>
      <c r="Z14" s="172">
        <f t="shared" si="4"/>
        <v>0</v>
      </c>
      <c r="AA14" s="172">
        <f t="shared" si="5"/>
        <v>0</v>
      </c>
    </row>
    <row r="15" spans="1:27" s="175" customFormat="1" ht="12.75">
      <c r="A15" s="176"/>
      <c r="B15" s="177"/>
      <c r="C15" s="177" t="s">
        <v>87</v>
      </c>
      <c r="D15" s="171">
        <f t="shared" si="0"/>
        <v>16</v>
      </c>
      <c r="E15" s="171">
        <v>16</v>
      </c>
      <c r="F15" s="171">
        <v>0</v>
      </c>
      <c r="G15" s="171">
        <v>0</v>
      </c>
      <c r="H15" s="173">
        <v>16</v>
      </c>
      <c r="I15" s="171"/>
      <c r="J15" s="171"/>
      <c r="K15" s="174">
        <v>0</v>
      </c>
      <c r="L15" s="174">
        <v>0</v>
      </c>
      <c r="M15" s="174">
        <v>0</v>
      </c>
      <c r="N15" s="178">
        <v>9</v>
      </c>
      <c r="O15" s="178"/>
      <c r="P15" s="318">
        <v>4</v>
      </c>
      <c r="Q15" s="178"/>
      <c r="R15" s="178"/>
      <c r="S15" s="178"/>
      <c r="T15" s="178"/>
      <c r="U15" s="174"/>
      <c r="V15" s="172">
        <f t="shared" si="6"/>
        <v>4</v>
      </c>
      <c r="W15" s="172">
        <f t="shared" si="1"/>
        <v>0</v>
      </c>
      <c r="X15" s="172">
        <f t="shared" si="2"/>
        <v>0</v>
      </c>
      <c r="Y15" s="172">
        <f t="shared" si="3"/>
        <v>0</v>
      </c>
      <c r="Z15" s="172">
        <f t="shared" si="4"/>
        <v>0</v>
      </c>
      <c r="AA15" s="172">
        <f t="shared" si="5"/>
        <v>0</v>
      </c>
    </row>
    <row r="16" spans="1:27" s="175" customFormat="1" ht="12.75">
      <c r="A16" s="176">
        <v>11</v>
      </c>
      <c r="B16" s="177" t="s">
        <v>52</v>
      </c>
      <c r="C16" s="177" t="s">
        <v>113</v>
      </c>
      <c r="D16" s="171">
        <f t="shared" si="0"/>
        <v>11</v>
      </c>
      <c r="E16" s="171">
        <v>10</v>
      </c>
      <c r="F16" s="171">
        <v>0</v>
      </c>
      <c r="G16" s="171">
        <v>1</v>
      </c>
      <c r="H16" s="173">
        <v>5</v>
      </c>
      <c r="I16" s="171"/>
      <c r="J16" s="171">
        <v>1</v>
      </c>
      <c r="K16" s="174">
        <v>5</v>
      </c>
      <c r="L16" s="174">
        <v>0</v>
      </c>
      <c r="M16" s="174">
        <v>1</v>
      </c>
      <c r="N16" s="178">
        <v>8</v>
      </c>
      <c r="O16" s="178">
        <v>9</v>
      </c>
      <c r="P16" s="318">
        <v>6</v>
      </c>
      <c r="Q16" s="178">
        <v>9</v>
      </c>
      <c r="R16" s="178"/>
      <c r="S16" s="178"/>
      <c r="T16" s="178">
        <v>1</v>
      </c>
      <c r="U16" s="174"/>
      <c r="V16" s="172">
        <f t="shared" si="6"/>
        <v>1</v>
      </c>
      <c r="W16" s="172">
        <f t="shared" si="1"/>
        <v>9</v>
      </c>
      <c r="X16" s="172">
        <f t="shared" si="2"/>
        <v>0</v>
      </c>
      <c r="Y16" s="172">
        <f t="shared" si="3"/>
        <v>0</v>
      </c>
      <c r="Z16" s="172">
        <f t="shared" si="4"/>
        <v>0</v>
      </c>
      <c r="AA16" s="172">
        <f t="shared" si="5"/>
        <v>0</v>
      </c>
    </row>
    <row r="17" spans="1:27" s="182" customFormat="1" ht="12.75">
      <c r="A17" s="179">
        <v>12</v>
      </c>
      <c r="B17" s="180" t="s">
        <v>54</v>
      </c>
      <c r="C17" s="180" t="s">
        <v>55</v>
      </c>
      <c r="D17" s="171">
        <f t="shared" si="0"/>
        <v>6</v>
      </c>
      <c r="E17" s="181">
        <v>6</v>
      </c>
      <c r="F17" s="181">
        <v>0</v>
      </c>
      <c r="G17" s="181">
        <v>0</v>
      </c>
      <c r="H17" s="173">
        <v>1</v>
      </c>
      <c r="I17" s="181"/>
      <c r="J17" s="181"/>
      <c r="K17" s="174">
        <v>2</v>
      </c>
      <c r="L17" s="174">
        <v>0</v>
      </c>
      <c r="M17" s="174">
        <v>0</v>
      </c>
      <c r="N17" s="178">
        <v>3</v>
      </c>
      <c r="O17" s="178">
        <v>9</v>
      </c>
      <c r="P17" s="318">
        <v>2</v>
      </c>
      <c r="Q17" s="178">
        <v>9</v>
      </c>
      <c r="R17" s="178"/>
      <c r="S17" s="178"/>
      <c r="T17" s="178"/>
      <c r="U17" s="319"/>
      <c r="V17" s="172">
        <f t="shared" si="6"/>
        <v>0</v>
      </c>
      <c r="W17" s="172">
        <f t="shared" si="1"/>
        <v>9</v>
      </c>
      <c r="X17" s="172">
        <f t="shared" si="2"/>
        <v>0</v>
      </c>
      <c r="Y17" s="172">
        <f t="shared" si="3"/>
        <v>0</v>
      </c>
      <c r="Z17" s="172">
        <f t="shared" si="4"/>
        <v>0</v>
      </c>
      <c r="AA17" s="172">
        <f t="shared" si="5"/>
        <v>0</v>
      </c>
    </row>
    <row r="18" spans="1:27" s="182" customFormat="1" ht="12.75">
      <c r="A18" s="183">
        <v>13</v>
      </c>
      <c r="B18" s="180" t="s">
        <v>56</v>
      </c>
      <c r="C18" s="180" t="s">
        <v>57</v>
      </c>
      <c r="D18" s="171">
        <f t="shared" si="0"/>
        <v>7</v>
      </c>
      <c r="E18" s="181">
        <v>7</v>
      </c>
      <c r="F18" s="181">
        <v>0</v>
      </c>
      <c r="G18" s="181">
        <v>0</v>
      </c>
      <c r="H18" s="173">
        <v>2</v>
      </c>
      <c r="I18" s="181"/>
      <c r="J18" s="181"/>
      <c r="K18" s="174">
        <v>3</v>
      </c>
      <c r="L18" s="174">
        <v>0</v>
      </c>
      <c r="M18" s="174">
        <v>0</v>
      </c>
      <c r="N18" s="178">
        <v>4</v>
      </c>
      <c r="O18" s="178">
        <v>9</v>
      </c>
      <c r="P18" s="318">
        <v>3</v>
      </c>
      <c r="Q18" s="178">
        <v>9</v>
      </c>
      <c r="R18" s="178"/>
      <c r="S18" s="178"/>
      <c r="T18" s="178"/>
      <c r="U18" s="319"/>
      <c r="V18" s="172">
        <f t="shared" si="6"/>
        <v>0</v>
      </c>
      <c r="W18" s="172">
        <f t="shared" si="1"/>
        <v>9</v>
      </c>
      <c r="X18" s="172">
        <f t="shared" si="2"/>
        <v>0</v>
      </c>
      <c r="Y18" s="172">
        <f t="shared" si="3"/>
        <v>0</v>
      </c>
      <c r="Z18" s="172">
        <f t="shared" si="4"/>
        <v>0</v>
      </c>
      <c r="AA18" s="172">
        <f t="shared" si="5"/>
        <v>0</v>
      </c>
    </row>
    <row r="19" spans="1:27" s="182" customFormat="1" ht="12.75">
      <c r="A19" s="183">
        <v>14</v>
      </c>
      <c r="B19" s="180" t="s">
        <v>58</v>
      </c>
      <c r="C19" s="180" t="s">
        <v>59</v>
      </c>
      <c r="D19" s="171">
        <f t="shared" si="0"/>
        <v>10</v>
      </c>
      <c r="E19" s="181">
        <v>9</v>
      </c>
      <c r="F19" s="181">
        <v>0</v>
      </c>
      <c r="G19" s="181">
        <v>1</v>
      </c>
      <c r="H19" s="173">
        <v>5</v>
      </c>
      <c r="I19" s="181"/>
      <c r="J19" s="319" t="s">
        <v>14</v>
      </c>
      <c r="K19" s="174">
        <v>4</v>
      </c>
      <c r="L19" s="174">
        <v>0</v>
      </c>
      <c r="M19" s="174">
        <v>0</v>
      </c>
      <c r="N19" s="178">
        <v>9</v>
      </c>
      <c r="O19" s="178"/>
      <c r="P19" s="318">
        <v>6</v>
      </c>
      <c r="Q19" s="178"/>
      <c r="R19" s="178"/>
      <c r="S19" s="178"/>
      <c r="T19" s="178">
        <v>0</v>
      </c>
      <c r="U19" s="319">
        <v>9</v>
      </c>
      <c r="V19" s="172">
        <f t="shared" si="6"/>
        <v>2</v>
      </c>
      <c r="W19" s="172">
        <f t="shared" si="1"/>
        <v>0</v>
      </c>
      <c r="X19" s="172">
        <f t="shared" si="2"/>
        <v>0</v>
      </c>
      <c r="Y19" s="172">
        <f t="shared" si="3"/>
        <v>0</v>
      </c>
      <c r="Z19" s="172">
        <f t="shared" si="4"/>
        <v>0</v>
      </c>
      <c r="AA19" s="172">
        <f t="shared" si="5"/>
        <v>9</v>
      </c>
    </row>
    <row r="20" spans="1:27" s="182" customFormat="1" ht="12.75">
      <c r="A20" s="183">
        <v>15</v>
      </c>
      <c r="B20" s="180" t="s">
        <v>60</v>
      </c>
      <c r="C20" s="180" t="s">
        <v>61</v>
      </c>
      <c r="D20" s="171">
        <f t="shared" si="0"/>
        <v>8</v>
      </c>
      <c r="E20" s="181">
        <v>7</v>
      </c>
      <c r="F20" s="181">
        <v>1</v>
      </c>
      <c r="G20" s="181">
        <v>0</v>
      </c>
      <c r="H20" s="173">
        <v>0</v>
      </c>
      <c r="I20" s="181">
        <v>1</v>
      </c>
      <c r="J20" s="181"/>
      <c r="K20" s="174">
        <v>1</v>
      </c>
      <c r="L20" s="174">
        <v>1</v>
      </c>
      <c r="M20" s="174">
        <v>0</v>
      </c>
      <c r="N20" s="178">
        <v>4</v>
      </c>
      <c r="O20" s="178">
        <v>9</v>
      </c>
      <c r="P20" s="318">
        <v>2</v>
      </c>
      <c r="Q20" s="178" t="s">
        <v>14</v>
      </c>
      <c r="R20" s="178">
        <v>1</v>
      </c>
      <c r="S20" s="178">
        <v>0</v>
      </c>
      <c r="T20" s="178"/>
      <c r="U20" s="319"/>
      <c r="V20" s="172">
        <f t="shared" si="6"/>
        <v>1</v>
      </c>
      <c r="W20" s="172" t="str">
        <f t="shared" si="1"/>
        <v> </v>
      </c>
      <c r="X20" s="172">
        <f t="shared" si="2"/>
        <v>0</v>
      </c>
      <c r="Y20" s="172">
        <f t="shared" si="3"/>
        <v>0</v>
      </c>
      <c r="Z20" s="172">
        <f t="shared" si="4"/>
        <v>0</v>
      </c>
      <c r="AA20" s="172">
        <f t="shared" si="5"/>
        <v>0</v>
      </c>
    </row>
    <row r="21" spans="1:27" s="182" customFormat="1" ht="12.75">
      <c r="A21" s="183">
        <v>16</v>
      </c>
      <c r="B21" s="180" t="s">
        <v>62</v>
      </c>
      <c r="C21" s="180" t="s">
        <v>63</v>
      </c>
      <c r="D21" s="171">
        <f t="shared" si="0"/>
        <v>1</v>
      </c>
      <c r="E21" s="181">
        <v>1</v>
      </c>
      <c r="F21" s="181">
        <v>0</v>
      </c>
      <c r="G21" s="181">
        <v>0</v>
      </c>
      <c r="H21" s="173">
        <v>0</v>
      </c>
      <c r="I21" s="181"/>
      <c r="J21" s="181"/>
      <c r="K21" s="174">
        <v>0</v>
      </c>
      <c r="L21" s="174">
        <v>0</v>
      </c>
      <c r="M21" s="174">
        <v>0</v>
      </c>
      <c r="N21" s="178"/>
      <c r="O21" s="178">
        <v>9</v>
      </c>
      <c r="P21" s="318">
        <v>0</v>
      </c>
      <c r="Q21" s="178">
        <v>9</v>
      </c>
      <c r="R21" s="178"/>
      <c r="S21" s="178"/>
      <c r="T21" s="178"/>
      <c r="U21" s="319"/>
      <c r="V21" s="172">
        <f t="shared" si="6"/>
        <v>0</v>
      </c>
      <c r="W21" s="172">
        <f t="shared" si="1"/>
        <v>9</v>
      </c>
      <c r="X21" s="172">
        <f t="shared" si="2"/>
        <v>0</v>
      </c>
      <c r="Y21" s="172">
        <f t="shared" si="3"/>
        <v>0</v>
      </c>
      <c r="Z21" s="172">
        <f t="shared" si="4"/>
        <v>0</v>
      </c>
      <c r="AA21" s="172">
        <f t="shared" si="5"/>
        <v>0</v>
      </c>
    </row>
    <row r="22" spans="1:27" s="182" customFormat="1" ht="12.75">
      <c r="A22" s="183">
        <v>17</v>
      </c>
      <c r="B22" s="180" t="s">
        <v>62</v>
      </c>
      <c r="C22" s="180" t="s">
        <v>59</v>
      </c>
      <c r="D22" s="171">
        <f t="shared" si="0"/>
        <v>3</v>
      </c>
      <c r="E22" s="181">
        <v>3</v>
      </c>
      <c r="F22" s="181">
        <v>0</v>
      </c>
      <c r="G22" s="181">
        <v>0</v>
      </c>
      <c r="H22" s="173">
        <v>1</v>
      </c>
      <c r="I22" s="181"/>
      <c r="J22" s="181"/>
      <c r="K22" s="174">
        <v>1</v>
      </c>
      <c r="L22" s="174">
        <v>0</v>
      </c>
      <c r="M22" s="174">
        <v>0</v>
      </c>
      <c r="N22" s="178">
        <v>2</v>
      </c>
      <c r="O22" s="178"/>
      <c r="P22" s="318">
        <v>1</v>
      </c>
      <c r="Q22" s="178">
        <v>9</v>
      </c>
      <c r="R22" s="178"/>
      <c r="S22" s="178"/>
      <c r="T22" s="178"/>
      <c r="U22" s="319"/>
      <c r="V22" s="172">
        <f t="shared" si="6"/>
        <v>0</v>
      </c>
      <c r="W22" s="172">
        <f t="shared" si="1"/>
        <v>9</v>
      </c>
      <c r="X22" s="172">
        <f t="shared" si="2"/>
        <v>0</v>
      </c>
      <c r="Y22" s="172">
        <f t="shared" si="3"/>
        <v>0</v>
      </c>
      <c r="Z22" s="172">
        <f t="shared" si="4"/>
        <v>0</v>
      </c>
      <c r="AA22" s="172">
        <f t="shared" si="5"/>
        <v>0</v>
      </c>
    </row>
    <row r="23" spans="1:27" s="182" customFormat="1" ht="12.75">
      <c r="A23" s="183">
        <v>18</v>
      </c>
      <c r="B23" s="180" t="s">
        <v>64</v>
      </c>
      <c r="C23" s="180" t="s">
        <v>59</v>
      </c>
      <c r="D23" s="171">
        <f t="shared" si="0"/>
        <v>1</v>
      </c>
      <c r="E23" s="181">
        <v>1</v>
      </c>
      <c r="F23" s="181">
        <v>0</v>
      </c>
      <c r="G23" s="181">
        <v>0</v>
      </c>
      <c r="H23" s="173">
        <v>0</v>
      </c>
      <c r="I23" s="181"/>
      <c r="J23" s="181"/>
      <c r="K23" s="174">
        <v>1</v>
      </c>
      <c r="L23" s="174">
        <v>0</v>
      </c>
      <c r="M23" s="174">
        <v>0</v>
      </c>
      <c r="N23" s="178">
        <v>1</v>
      </c>
      <c r="O23" s="178"/>
      <c r="P23" s="318">
        <v>0</v>
      </c>
      <c r="Q23" s="178">
        <v>9</v>
      </c>
      <c r="R23" s="178"/>
      <c r="S23" s="178"/>
      <c r="T23" s="178"/>
      <c r="U23" s="319"/>
      <c r="V23" s="172">
        <f t="shared" si="6"/>
        <v>-1</v>
      </c>
      <c r="W23" s="172">
        <f t="shared" si="1"/>
        <v>9</v>
      </c>
      <c r="X23" s="172">
        <f t="shared" si="2"/>
        <v>0</v>
      </c>
      <c r="Y23" s="172">
        <f t="shared" si="3"/>
        <v>0</v>
      </c>
      <c r="Z23" s="172">
        <f t="shared" si="4"/>
        <v>0</v>
      </c>
      <c r="AA23" s="172">
        <f t="shared" si="5"/>
        <v>0</v>
      </c>
    </row>
    <row r="24" spans="1:27" s="182" customFormat="1" ht="12.75">
      <c r="A24" s="183">
        <v>19</v>
      </c>
      <c r="B24" s="180" t="s">
        <v>65</v>
      </c>
      <c r="C24" s="180" t="s">
        <v>66</v>
      </c>
      <c r="D24" s="171">
        <f t="shared" si="0"/>
        <v>2</v>
      </c>
      <c r="E24" s="181">
        <v>2</v>
      </c>
      <c r="F24" s="181">
        <v>0</v>
      </c>
      <c r="G24" s="181">
        <v>0</v>
      </c>
      <c r="H24" s="173">
        <v>1</v>
      </c>
      <c r="I24" s="181"/>
      <c r="J24" s="181"/>
      <c r="K24" s="174">
        <v>1</v>
      </c>
      <c r="L24" s="174">
        <v>0</v>
      </c>
      <c r="M24" s="174">
        <v>0</v>
      </c>
      <c r="N24" s="178">
        <v>1</v>
      </c>
      <c r="O24" s="178">
        <v>6</v>
      </c>
      <c r="P24" s="318">
        <v>1</v>
      </c>
      <c r="Q24" s="178">
        <v>9</v>
      </c>
      <c r="R24" s="178"/>
      <c r="S24" s="178"/>
      <c r="T24" s="178"/>
      <c r="U24" s="319"/>
      <c r="V24" s="172">
        <f t="shared" si="6"/>
        <v>0</v>
      </c>
      <c r="W24" s="172">
        <f t="shared" si="1"/>
        <v>9</v>
      </c>
      <c r="X24" s="172">
        <f t="shared" si="2"/>
        <v>0</v>
      </c>
      <c r="Y24" s="172">
        <f t="shared" si="3"/>
        <v>0</v>
      </c>
      <c r="Z24" s="172">
        <f t="shared" si="4"/>
        <v>0</v>
      </c>
      <c r="AA24" s="172">
        <f t="shared" si="5"/>
        <v>0</v>
      </c>
    </row>
    <row r="25" spans="1:27" s="182" customFormat="1" ht="12.75">
      <c r="A25" s="183">
        <v>20</v>
      </c>
      <c r="B25" s="180" t="s">
        <v>67</v>
      </c>
      <c r="C25" s="180" t="s">
        <v>68</v>
      </c>
      <c r="D25" s="171">
        <f t="shared" si="0"/>
        <v>11</v>
      </c>
      <c r="E25" s="181">
        <v>10</v>
      </c>
      <c r="F25" s="181">
        <v>0</v>
      </c>
      <c r="G25" s="181">
        <v>1</v>
      </c>
      <c r="H25" s="173">
        <v>4</v>
      </c>
      <c r="I25" s="181"/>
      <c r="J25" s="181">
        <v>1</v>
      </c>
      <c r="K25" s="174">
        <v>5</v>
      </c>
      <c r="L25" s="174">
        <v>0</v>
      </c>
      <c r="M25" s="174">
        <v>1</v>
      </c>
      <c r="N25" s="184">
        <v>11</v>
      </c>
      <c r="O25" s="184"/>
      <c r="P25" s="318">
        <v>5</v>
      </c>
      <c r="Q25" s="178">
        <v>9</v>
      </c>
      <c r="R25" s="178"/>
      <c r="S25" s="178"/>
      <c r="T25" s="178">
        <v>1</v>
      </c>
      <c r="U25" s="319"/>
      <c r="V25" s="172">
        <f t="shared" si="6"/>
        <v>0</v>
      </c>
      <c r="W25" s="172">
        <f t="shared" si="1"/>
        <v>9</v>
      </c>
      <c r="X25" s="172">
        <f t="shared" si="2"/>
        <v>0</v>
      </c>
      <c r="Y25" s="172">
        <f t="shared" si="3"/>
        <v>0</v>
      </c>
      <c r="Z25" s="172">
        <f t="shared" si="4"/>
        <v>0</v>
      </c>
      <c r="AA25" s="172">
        <f t="shared" si="5"/>
        <v>0</v>
      </c>
    </row>
    <row r="26" spans="1:27" s="182" customFormat="1" ht="12.75">
      <c r="A26" s="183">
        <v>21</v>
      </c>
      <c r="B26" s="180" t="s">
        <v>67</v>
      </c>
      <c r="C26" s="180" t="s">
        <v>69</v>
      </c>
      <c r="D26" s="171">
        <f t="shared" si="0"/>
        <v>6</v>
      </c>
      <c r="E26" s="181">
        <v>6</v>
      </c>
      <c r="F26" s="181">
        <v>0</v>
      </c>
      <c r="G26" s="181">
        <v>0</v>
      </c>
      <c r="H26" s="173">
        <v>1</v>
      </c>
      <c r="I26" s="181"/>
      <c r="J26" s="181"/>
      <c r="K26" s="174">
        <v>2</v>
      </c>
      <c r="L26" s="174">
        <v>0</v>
      </c>
      <c r="M26" s="174">
        <v>0</v>
      </c>
      <c r="N26" s="178">
        <v>3</v>
      </c>
      <c r="O26" s="178">
        <v>9</v>
      </c>
      <c r="P26" s="318">
        <v>2</v>
      </c>
      <c r="Q26" s="178">
        <v>9</v>
      </c>
      <c r="R26" s="178"/>
      <c r="S26" s="178"/>
      <c r="T26" s="178"/>
      <c r="U26" s="319"/>
      <c r="V26" s="172">
        <f t="shared" si="6"/>
        <v>0</v>
      </c>
      <c r="W26" s="172">
        <f t="shared" si="1"/>
        <v>9</v>
      </c>
      <c r="X26" s="172">
        <f t="shared" si="2"/>
        <v>0</v>
      </c>
      <c r="Y26" s="172">
        <f t="shared" si="3"/>
        <v>0</v>
      </c>
      <c r="Z26" s="172">
        <f t="shared" si="4"/>
        <v>0</v>
      </c>
      <c r="AA26" s="172">
        <f t="shared" si="5"/>
        <v>0</v>
      </c>
    </row>
    <row r="27" spans="1:27" s="182" customFormat="1" ht="12.75">
      <c r="A27" s="183">
        <v>22</v>
      </c>
      <c r="B27" s="180" t="s">
        <v>70</v>
      </c>
      <c r="C27" s="180" t="s">
        <v>71</v>
      </c>
      <c r="D27" s="171">
        <f t="shared" si="0"/>
        <v>5</v>
      </c>
      <c r="E27" s="181">
        <v>5</v>
      </c>
      <c r="F27" s="181">
        <v>0</v>
      </c>
      <c r="G27" s="181">
        <v>0</v>
      </c>
      <c r="H27" s="173">
        <v>0</v>
      </c>
      <c r="I27" s="181"/>
      <c r="J27" s="181"/>
      <c r="K27" s="174">
        <v>1</v>
      </c>
      <c r="L27" s="174">
        <v>0</v>
      </c>
      <c r="M27" s="174">
        <v>0</v>
      </c>
      <c r="N27" s="178">
        <v>3</v>
      </c>
      <c r="O27" s="178"/>
      <c r="P27" s="318">
        <v>1</v>
      </c>
      <c r="Q27" s="178">
        <v>9</v>
      </c>
      <c r="R27" s="178"/>
      <c r="S27" s="178"/>
      <c r="T27" s="178"/>
      <c r="U27" s="319"/>
      <c r="V27" s="172">
        <f t="shared" si="6"/>
        <v>0</v>
      </c>
      <c r="W27" s="172">
        <f t="shared" si="1"/>
        <v>9</v>
      </c>
      <c r="X27" s="172">
        <f t="shared" si="2"/>
        <v>0</v>
      </c>
      <c r="Y27" s="172">
        <f t="shared" si="3"/>
        <v>0</v>
      </c>
      <c r="Z27" s="172">
        <f t="shared" si="4"/>
        <v>0</v>
      </c>
      <c r="AA27" s="172">
        <f t="shared" si="5"/>
        <v>0</v>
      </c>
    </row>
    <row r="28" spans="1:27" ht="12.75">
      <c r="A28" s="183">
        <v>23</v>
      </c>
      <c r="B28" s="180" t="s">
        <v>72</v>
      </c>
      <c r="C28" s="180" t="s">
        <v>73</v>
      </c>
      <c r="D28" s="171">
        <f t="shared" si="0"/>
        <v>9</v>
      </c>
      <c r="E28" s="181">
        <v>9</v>
      </c>
      <c r="F28" s="181">
        <v>0</v>
      </c>
      <c r="G28" s="181">
        <v>0</v>
      </c>
      <c r="H28" s="173">
        <v>2</v>
      </c>
      <c r="I28" s="181"/>
      <c r="J28" s="181"/>
      <c r="K28" s="174">
        <v>4</v>
      </c>
      <c r="L28" s="174">
        <v>0</v>
      </c>
      <c r="M28" s="174">
        <v>0</v>
      </c>
      <c r="N28" s="178">
        <v>6</v>
      </c>
      <c r="O28" s="178"/>
      <c r="P28" s="318">
        <v>4</v>
      </c>
      <c r="Q28" s="178"/>
      <c r="R28" s="178"/>
      <c r="S28" s="178"/>
      <c r="T28" s="178"/>
      <c r="U28" s="319"/>
      <c r="V28" s="172">
        <f t="shared" si="6"/>
        <v>0</v>
      </c>
      <c r="W28" s="172">
        <f t="shared" si="1"/>
        <v>0</v>
      </c>
      <c r="X28" s="172">
        <f t="shared" si="2"/>
        <v>0</v>
      </c>
      <c r="Y28" s="172">
        <f t="shared" si="3"/>
        <v>0</v>
      </c>
      <c r="Z28" s="172">
        <f t="shared" si="4"/>
        <v>0</v>
      </c>
      <c r="AA28" s="172">
        <f t="shared" si="5"/>
        <v>0</v>
      </c>
    </row>
    <row r="29" spans="1:27" s="182" customFormat="1" ht="12.75">
      <c r="A29" s="183">
        <v>24</v>
      </c>
      <c r="B29" s="180" t="s">
        <v>74</v>
      </c>
      <c r="C29" s="180" t="s">
        <v>75</v>
      </c>
      <c r="D29" s="171">
        <f t="shared" si="0"/>
        <v>15</v>
      </c>
      <c r="E29" s="181">
        <v>15</v>
      </c>
      <c r="F29" s="181">
        <v>0</v>
      </c>
      <c r="G29" s="181">
        <v>0</v>
      </c>
      <c r="H29" s="173">
        <v>3</v>
      </c>
      <c r="I29" s="181"/>
      <c r="J29" s="181"/>
      <c r="K29" s="174">
        <v>5</v>
      </c>
      <c r="L29" s="174">
        <v>0</v>
      </c>
      <c r="M29" s="174">
        <v>0</v>
      </c>
      <c r="N29" s="178">
        <v>6</v>
      </c>
      <c r="O29" s="178"/>
      <c r="P29" s="318">
        <v>6</v>
      </c>
      <c r="Q29" s="178"/>
      <c r="R29" s="178"/>
      <c r="S29" s="178"/>
      <c r="T29" s="178"/>
      <c r="U29" s="319"/>
      <c r="V29" s="172">
        <f t="shared" si="6"/>
        <v>1</v>
      </c>
      <c r="W29" s="172">
        <f t="shared" si="1"/>
        <v>0</v>
      </c>
      <c r="X29" s="172">
        <f t="shared" si="2"/>
        <v>0</v>
      </c>
      <c r="Y29" s="172">
        <f t="shared" si="3"/>
        <v>0</v>
      </c>
      <c r="Z29" s="172">
        <f t="shared" si="4"/>
        <v>0</v>
      </c>
      <c r="AA29" s="172">
        <f t="shared" si="5"/>
        <v>0</v>
      </c>
    </row>
    <row r="30" spans="1:27" s="182" customFormat="1" ht="12.75">
      <c r="A30" s="183">
        <v>25</v>
      </c>
      <c r="B30" s="180" t="s">
        <v>76</v>
      </c>
      <c r="C30" s="180" t="s">
        <v>77</v>
      </c>
      <c r="D30" s="171">
        <f t="shared" si="0"/>
        <v>8</v>
      </c>
      <c r="E30" s="181">
        <v>7</v>
      </c>
      <c r="F30" s="181">
        <v>0</v>
      </c>
      <c r="G30" s="181">
        <v>1</v>
      </c>
      <c r="H30" s="173">
        <v>3</v>
      </c>
      <c r="I30" s="181"/>
      <c r="J30" s="181">
        <v>1</v>
      </c>
      <c r="K30" s="174">
        <v>5</v>
      </c>
      <c r="L30" s="174">
        <v>0</v>
      </c>
      <c r="M30" s="174">
        <v>0</v>
      </c>
      <c r="N30" s="186">
        <v>6</v>
      </c>
      <c r="O30" s="186">
        <v>9</v>
      </c>
      <c r="P30" s="320">
        <v>4</v>
      </c>
      <c r="Q30" s="186"/>
      <c r="R30" s="186"/>
      <c r="S30" s="174"/>
      <c r="T30" s="186">
        <v>1</v>
      </c>
      <c r="U30" s="321">
        <v>0</v>
      </c>
      <c r="V30" s="172">
        <f t="shared" si="6"/>
        <v>-1</v>
      </c>
      <c r="W30" s="172">
        <f t="shared" si="1"/>
        <v>0</v>
      </c>
      <c r="X30" s="172">
        <f t="shared" si="2"/>
        <v>0</v>
      </c>
      <c r="Y30" s="172">
        <f t="shared" si="3"/>
        <v>0</v>
      </c>
      <c r="Z30" s="172">
        <f t="shared" si="4"/>
        <v>1</v>
      </c>
      <c r="AA30" s="172">
        <f t="shared" si="5"/>
        <v>0</v>
      </c>
    </row>
    <row r="31" spans="1:27" s="175" customFormat="1" ht="12.75">
      <c r="A31" s="187"/>
      <c r="B31" s="187"/>
      <c r="C31" s="187"/>
      <c r="D31" s="188">
        <f>SUM(D6:D30)</f>
        <v>235</v>
      </c>
      <c r="E31" s="189">
        <f aca="true" t="shared" si="7" ref="E31:M31">SUM(E6:E30)</f>
        <v>225</v>
      </c>
      <c r="F31" s="189">
        <f>SUM(F6:F30)</f>
        <v>3</v>
      </c>
      <c r="G31" s="190">
        <f t="shared" si="7"/>
        <v>7</v>
      </c>
      <c r="H31" s="191">
        <f>SUM(H6:H30)</f>
        <v>83</v>
      </c>
      <c r="I31" s="190">
        <f>SUM(I6:I30)</f>
        <v>2</v>
      </c>
      <c r="J31" s="171">
        <f t="shared" si="7"/>
        <v>5</v>
      </c>
      <c r="K31" s="192">
        <f t="shared" si="7"/>
        <v>94</v>
      </c>
      <c r="L31" s="193">
        <f t="shared" si="7"/>
        <v>2</v>
      </c>
      <c r="M31" s="193">
        <f t="shared" si="7"/>
        <v>4</v>
      </c>
      <c r="N31" s="193">
        <f>SUM(N6:N30)</f>
        <v>151</v>
      </c>
      <c r="O31" s="193">
        <f>SUM(O6:O30)</f>
        <v>90</v>
      </c>
      <c r="P31" s="322">
        <f>SUM(P6:P30)</f>
        <v>106</v>
      </c>
      <c r="Q31" s="193">
        <f>SUM(Q6:Q30)</f>
        <v>99</v>
      </c>
      <c r="R31" s="193">
        <v>2</v>
      </c>
      <c r="S31" s="207">
        <f>SUM(S6:S31)</f>
        <v>9</v>
      </c>
      <c r="T31" s="193">
        <f aca="true" t="shared" si="8" ref="T31:Z31">SUM(T6:T30)</f>
        <v>5</v>
      </c>
      <c r="U31" s="323">
        <f t="shared" si="8"/>
        <v>18</v>
      </c>
      <c r="V31" s="172">
        <f t="shared" si="8"/>
        <v>12</v>
      </c>
      <c r="W31" s="172"/>
      <c r="X31" s="172"/>
      <c r="Y31" s="172"/>
      <c r="Z31" s="172">
        <f t="shared" si="8"/>
        <v>1</v>
      </c>
      <c r="AA31" s="172"/>
    </row>
    <row r="32" spans="4:27" ht="12.75">
      <c r="D32" s="195"/>
      <c r="E32" s="196">
        <f>E31+F31+G31</f>
        <v>235</v>
      </c>
      <c r="F32" s="196"/>
      <c r="G32" s="196"/>
      <c r="H32" s="197">
        <f>H31+I31+J31</f>
        <v>90</v>
      </c>
      <c r="I32" s="196"/>
      <c r="J32" s="198"/>
      <c r="K32" s="199"/>
      <c r="L32" s="200">
        <f>K31+L31+M31</f>
        <v>100</v>
      </c>
      <c r="M32" s="200"/>
      <c r="N32" s="200"/>
      <c r="O32" s="200">
        <f>O31/18</f>
        <v>5</v>
      </c>
      <c r="P32" s="322"/>
      <c r="Q32" s="324">
        <f>Q31/18</f>
        <v>5.5</v>
      </c>
      <c r="R32" s="325"/>
      <c r="S32" s="326">
        <v>0.5</v>
      </c>
      <c r="T32" s="325"/>
      <c r="U32" s="324">
        <f>U31/18</f>
        <v>1</v>
      </c>
      <c r="V32" s="172"/>
      <c r="W32" s="172"/>
      <c r="X32" s="172"/>
      <c r="Y32" s="172"/>
      <c r="Z32" s="172"/>
      <c r="AA32" s="172"/>
    </row>
    <row r="33" spans="1:14" ht="12.75">
      <c r="A33" s="201" t="s">
        <v>114</v>
      </c>
      <c r="B33" s="202"/>
      <c r="C33" s="203" t="s">
        <v>115</v>
      </c>
      <c r="N33" s="206">
        <f>N31+O32</f>
        <v>156</v>
      </c>
    </row>
    <row r="34" spans="2:15" ht="12.75">
      <c r="B34" s="185" t="s">
        <v>116</v>
      </c>
      <c r="C34" s="185" t="s">
        <v>117</v>
      </c>
      <c r="D34" s="204">
        <v>83</v>
      </c>
      <c r="G34" s="194"/>
      <c r="H34" s="173" t="s">
        <v>22</v>
      </c>
      <c r="I34" s="181">
        <f>P31</f>
        <v>106</v>
      </c>
      <c r="J34" s="194"/>
      <c r="K34" s="207"/>
      <c r="L34" s="207"/>
      <c r="M34" s="207"/>
      <c r="N34" s="207"/>
      <c r="O34" s="207"/>
    </row>
    <row r="35" spans="3:15" ht="12.75">
      <c r="C35" s="185" t="s">
        <v>118</v>
      </c>
      <c r="D35" s="204">
        <v>2</v>
      </c>
      <c r="H35" s="173" t="s">
        <v>22</v>
      </c>
      <c r="I35" s="181">
        <f>Q32</f>
        <v>5.5</v>
      </c>
      <c r="J35" s="194"/>
      <c r="K35" s="207"/>
      <c r="L35" s="207"/>
      <c r="M35" s="207"/>
      <c r="N35" s="207"/>
      <c r="O35" s="207"/>
    </row>
    <row r="36" spans="3:15" ht="12.75">
      <c r="C36" s="185" t="s">
        <v>119</v>
      </c>
      <c r="D36" s="204">
        <v>5</v>
      </c>
      <c r="H36" s="173" t="s">
        <v>21</v>
      </c>
      <c r="I36" s="181">
        <f>R31</f>
        <v>2</v>
      </c>
      <c r="J36" s="194"/>
      <c r="K36" s="207"/>
      <c r="L36" s="207"/>
      <c r="M36" s="208"/>
      <c r="N36" s="207"/>
      <c r="O36" s="207"/>
    </row>
    <row r="37" spans="4:15" ht="12.75">
      <c r="D37" s="204">
        <f>SUM(D34:D36)</f>
        <v>90</v>
      </c>
      <c r="H37" s="173" t="s">
        <v>21</v>
      </c>
      <c r="I37" s="209">
        <f>S32</f>
        <v>0.5</v>
      </c>
      <c r="J37" s="194"/>
      <c r="K37" s="207"/>
      <c r="L37" s="207"/>
      <c r="M37" s="208"/>
      <c r="N37" s="207"/>
      <c r="O37" s="207"/>
    </row>
    <row r="38" spans="4:15" ht="12.75">
      <c r="D38" s="185"/>
      <c r="H38" s="173" t="s">
        <v>20</v>
      </c>
      <c r="I38" s="181">
        <f>T31</f>
        <v>5</v>
      </c>
      <c r="K38" s="207"/>
      <c r="L38" s="207"/>
      <c r="M38" s="207"/>
      <c r="N38" s="207"/>
      <c r="O38" s="207"/>
    </row>
    <row r="39" spans="2:15" ht="12.75">
      <c r="B39" s="185" t="s">
        <v>120</v>
      </c>
      <c r="C39" s="185" t="s">
        <v>117</v>
      </c>
      <c r="D39" s="204">
        <v>142</v>
      </c>
      <c r="H39" s="173" t="s">
        <v>20</v>
      </c>
      <c r="I39" s="181">
        <f>U32</f>
        <v>1</v>
      </c>
      <c r="K39" s="207"/>
      <c r="L39" s="207"/>
      <c r="M39" s="207"/>
      <c r="N39" s="207"/>
      <c r="O39" s="210"/>
    </row>
    <row r="40" spans="3:15" ht="12.75">
      <c r="C40" s="185" t="s">
        <v>118</v>
      </c>
      <c r="D40" s="204">
        <v>1</v>
      </c>
      <c r="I40" s="211">
        <f>SUM(I34:I39)</f>
        <v>120</v>
      </c>
      <c r="K40" s="207"/>
      <c r="L40" s="207"/>
      <c r="M40" s="207"/>
      <c r="N40" s="207"/>
      <c r="O40" s="207"/>
    </row>
    <row r="41" spans="3:15" ht="12.75">
      <c r="C41" s="185" t="s">
        <v>119</v>
      </c>
      <c r="D41" s="204">
        <v>2</v>
      </c>
      <c r="K41" s="207"/>
      <c r="L41" s="207"/>
      <c r="M41" s="208"/>
      <c r="N41" s="207"/>
      <c r="O41" s="207"/>
    </row>
    <row r="42" spans="3:15" ht="12.75">
      <c r="C42" s="185" t="s">
        <v>121</v>
      </c>
      <c r="D42" s="204">
        <f>SUM(D39:D41)</f>
        <v>145</v>
      </c>
      <c r="K42" s="207"/>
      <c r="L42" s="207"/>
      <c r="M42" s="208"/>
      <c r="N42" s="207"/>
      <c r="O42" s="207"/>
    </row>
    <row r="43" ht="12.75">
      <c r="M43" s="212"/>
    </row>
    <row r="44" ht="12.75">
      <c r="M44" s="212"/>
    </row>
    <row r="45" ht="12.75">
      <c r="M45" s="21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19"/>
  <sheetViews>
    <sheetView workbookViewId="0" topLeftCell="D16">
      <selection activeCell="AD25" sqref="AD24:AD25"/>
    </sheetView>
  </sheetViews>
  <sheetFormatPr defaultColWidth="9.140625" defaultRowHeight="12.75"/>
  <cols>
    <col min="1" max="1" width="2.8515625" style="7" customWidth="1"/>
    <col min="2" max="2" width="10.7109375" style="7" customWidth="1"/>
    <col min="3" max="3" width="18.140625" style="7" customWidth="1"/>
    <col min="4" max="4" width="4.7109375" style="266" customWidth="1"/>
    <col min="5" max="5" width="4.28125" style="266" customWidth="1"/>
    <col min="6" max="6" width="4.57421875" style="7" customWidth="1"/>
    <col min="7" max="7" width="4.140625" style="7" customWidth="1"/>
    <col min="8" max="8" width="4.28125" style="7" customWidth="1"/>
    <col min="9" max="9" width="4.7109375" style="7" customWidth="1"/>
    <col min="10" max="10" width="4.57421875" style="7" customWidth="1"/>
    <col min="11" max="11" width="4.7109375" style="7" customWidth="1"/>
    <col min="12" max="12" width="0.42578125" style="7" customWidth="1"/>
    <col min="13" max="13" width="4.28125" style="7" customWidth="1"/>
    <col min="14" max="14" width="4.140625" style="7" customWidth="1"/>
    <col min="15" max="15" width="4.57421875" style="7" customWidth="1"/>
    <col min="16" max="16" width="4.140625" style="7" customWidth="1"/>
    <col min="17" max="17" width="4.7109375" style="7" customWidth="1"/>
    <col min="18" max="18" width="6.00390625" style="7" customWidth="1"/>
    <col min="19" max="19" width="0.9921875" style="7" customWidth="1"/>
    <col min="20" max="20" width="4.140625" style="266" customWidth="1"/>
    <col min="21" max="21" width="4.57421875" style="266" customWidth="1"/>
    <col min="22" max="22" width="3.7109375" style="266" customWidth="1"/>
    <col min="23" max="23" width="4.7109375" style="266" customWidth="1"/>
    <col min="24" max="24" width="4.421875" style="266" customWidth="1"/>
    <col min="25" max="25" width="4.8515625" style="266" customWidth="1"/>
    <col min="26" max="26" width="0.5625" style="7" customWidth="1"/>
    <col min="27" max="27" width="4.7109375" style="7" customWidth="1"/>
    <col min="28" max="28" width="4.421875" style="7" customWidth="1"/>
    <col min="29" max="29" width="4.140625" style="7" customWidth="1"/>
    <col min="30" max="31" width="4.7109375" style="7" customWidth="1"/>
    <col min="32" max="32" width="8.57421875" style="243" customWidth="1"/>
    <col min="33" max="33" width="4.8515625" style="244" customWidth="1"/>
    <col min="34" max="16384" width="9.140625" style="94" customWidth="1"/>
  </cols>
  <sheetData>
    <row r="1" spans="1:33" ht="15">
      <c r="A1" s="213" t="s">
        <v>0</v>
      </c>
      <c r="B1" s="214" t="s">
        <v>1</v>
      </c>
      <c r="C1" s="214" t="s">
        <v>122</v>
      </c>
      <c r="D1" s="214" t="s">
        <v>123</v>
      </c>
      <c r="E1" s="214" t="s">
        <v>123</v>
      </c>
      <c r="F1" s="214" t="s">
        <v>124</v>
      </c>
      <c r="G1" s="214" t="s">
        <v>125</v>
      </c>
      <c r="H1" s="214" t="s">
        <v>125</v>
      </c>
      <c r="I1" s="214" t="s">
        <v>125</v>
      </c>
      <c r="J1" s="214" t="s">
        <v>125</v>
      </c>
      <c r="K1" s="214" t="s">
        <v>126</v>
      </c>
      <c r="L1" s="215"/>
      <c r="M1" s="214" t="s">
        <v>127</v>
      </c>
      <c r="N1" s="216" t="s">
        <v>127</v>
      </c>
      <c r="O1" s="214" t="s">
        <v>127</v>
      </c>
      <c r="P1" s="214" t="s">
        <v>127</v>
      </c>
      <c r="Q1" s="214" t="s">
        <v>127</v>
      </c>
      <c r="R1" s="214" t="s">
        <v>127</v>
      </c>
      <c r="S1" s="217"/>
      <c r="T1" s="214" t="s">
        <v>128</v>
      </c>
      <c r="U1" s="214" t="s">
        <v>128</v>
      </c>
      <c r="V1" s="214" t="s">
        <v>128</v>
      </c>
      <c r="W1" s="214" t="s">
        <v>128</v>
      </c>
      <c r="X1" s="214" t="s">
        <v>128</v>
      </c>
      <c r="Y1" s="214" t="s">
        <v>128</v>
      </c>
      <c r="Z1" s="217"/>
      <c r="AA1" s="214" t="s">
        <v>129</v>
      </c>
      <c r="AB1" s="214" t="s">
        <v>129</v>
      </c>
      <c r="AC1" s="214" t="s">
        <v>129</v>
      </c>
      <c r="AD1" s="214" t="s">
        <v>129</v>
      </c>
      <c r="AE1" s="218" t="s">
        <v>129</v>
      </c>
      <c r="AF1" s="219" t="s">
        <v>121</v>
      </c>
      <c r="AG1" s="220" t="s">
        <v>121</v>
      </c>
    </row>
    <row r="2" spans="1:33" ht="15">
      <c r="A2" s="221"/>
      <c r="B2" s="222" t="s">
        <v>96</v>
      </c>
      <c r="C2" s="222" t="s">
        <v>96</v>
      </c>
      <c r="D2" s="222"/>
      <c r="E2" s="222"/>
      <c r="F2" s="222" t="s">
        <v>22</v>
      </c>
      <c r="G2" s="222" t="s">
        <v>130</v>
      </c>
      <c r="H2" s="222" t="s">
        <v>20</v>
      </c>
      <c r="I2" s="222" t="s">
        <v>131</v>
      </c>
      <c r="J2" s="222" t="s">
        <v>21</v>
      </c>
      <c r="K2" s="222" t="s">
        <v>132</v>
      </c>
      <c r="L2" s="223"/>
      <c r="M2" s="222" t="s">
        <v>22</v>
      </c>
      <c r="N2" s="224" t="s">
        <v>22</v>
      </c>
      <c r="O2" s="222" t="s">
        <v>20</v>
      </c>
      <c r="P2" s="222" t="s">
        <v>20</v>
      </c>
      <c r="Q2" s="222" t="s">
        <v>21</v>
      </c>
      <c r="R2" s="222" t="s">
        <v>132</v>
      </c>
      <c r="S2" s="225"/>
      <c r="T2" s="222" t="s">
        <v>22</v>
      </c>
      <c r="U2" s="222" t="s">
        <v>130</v>
      </c>
      <c r="V2" s="222" t="s">
        <v>20</v>
      </c>
      <c r="W2" s="222" t="s">
        <v>20</v>
      </c>
      <c r="X2" s="222" t="s">
        <v>21</v>
      </c>
      <c r="Y2" s="222" t="s">
        <v>21</v>
      </c>
      <c r="Z2" s="225"/>
      <c r="AA2" s="222" t="s">
        <v>22</v>
      </c>
      <c r="AB2" s="222" t="s">
        <v>130</v>
      </c>
      <c r="AC2" s="222" t="s">
        <v>20</v>
      </c>
      <c r="AD2" s="222" t="s">
        <v>20</v>
      </c>
      <c r="AE2" s="226" t="s">
        <v>21</v>
      </c>
      <c r="AF2" s="227" t="s">
        <v>10</v>
      </c>
      <c r="AG2" s="228" t="s">
        <v>10</v>
      </c>
    </row>
    <row r="3" spans="1:33" ht="15.75" thickBot="1">
      <c r="A3" s="229"/>
      <c r="B3" s="230"/>
      <c r="C3" s="230"/>
      <c r="D3" s="230"/>
      <c r="E3" s="230" t="s">
        <v>12</v>
      </c>
      <c r="F3" s="230"/>
      <c r="G3" s="230" t="s">
        <v>23</v>
      </c>
      <c r="H3" s="230"/>
      <c r="I3" s="230" t="s">
        <v>23</v>
      </c>
      <c r="J3" s="230"/>
      <c r="K3" s="230" t="s">
        <v>23</v>
      </c>
      <c r="L3" s="231"/>
      <c r="M3" s="230"/>
      <c r="N3" s="232" t="s">
        <v>23</v>
      </c>
      <c r="O3" s="230"/>
      <c r="P3" s="230" t="s">
        <v>23</v>
      </c>
      <c r="Q3" s="230"/>
      <c r="R3" s="230" t="s">
        <v>23</v>
      </c>
      <c r="S3" s="233"/>
      <c r="T3" s="230"/>
      <c r="U3" s="230" t="s">
        <v>23</v>
      </c>
      <c r="V3" s="230"/>
      <c r="W3" s="230" t="s">
        <v>23</v>
      </c>
      <c r="X3" s="230"/>
      <c r="Y3" s="230" t="s">
        <v>23</v>
      </c>
      <c r="Z3" s="233"/>
      <c r="AA3" s="230"/>
      <c r="AB3" s="230" t="s">
        <v>23</v>
      </c>
      <c r="AC3" s="230"/>
      <c r="AD3" s="230" t="s">
        <v>23</v>
      </c>
      <c r="AE3" s="234"/>
      <c r="AF3" s="235" t="s">
        <v>133</v>
      </c>
      <c r="AG3" s="236" t="s">
        <v>23</v>
      </c>
    </row>
    <row r="4" spans="1:31" ht="15.75" thickBot="1">
      <c r="A4" s="237"/>
      <c r="B4" s="238"/>
      <c r="C4" s="238"/>
      <c r="D4" s="238"/>
      <c r="E4" s="238"/>
      <c r="F4" s="238"/>
      <c r="G4" s="238"/>
      <c r="H4" s="238"/>
      <c r="I4" s="238"/>
      <c r="J4" s="239"/>
      <c r="K4" s="238"/>
      <c r="L4" s="240"/>
      <c r="M4" s="28"/>
      <c r="N4" s="241"/>
      <c r="O4" s="28"/>
      <c r="P4" s="28"/>
      <c r="Q4" s="28"/>
      <c r="R4" s="28"/>
      <c r="S4" s="242"/>
      <c r="T4" s="238"/>
      <c r="U4" s="238"/>
      <c r="V4" s="238"/>
      <c r="W4" s="238"/>
      <c r="X4" s="238"/>
      <c r="Y4" s="238"/>
      <c r="Z4" s="242"/>
      <c r="AA4" s="28"/>
      <c r="AB4" s="28"/>
      <c r="AC4" s="28"/>
      <c r="AD4" s="28"/>
      <c r="AE4" s="28"/>
    </row>
    <row r="5" spans="1:33" ht="15">
      <c r="A5" s="245">
        <v>1</v>
      </c>
      <c r="B5" s="246" t="s">
        <v>24</v>
      </c>
      <c r="C5" s="246" t="s">
        <v>134</v>
      </c>
      <c r="D5" s="247">
        <v>10</v>
      </c>
      <c r="E5" s="248">
        <v>4</v>
      </c>
      <c r="F5" s="247">
        <v>1</v>
      </c>
      <c r="G5" s="247">
        <v>0</v>
      </c>
      <c r="H5" s="247">
        <v>0</v>
      </c>
      <c r="I5" s="247">
        <v>0</v>
      </c>
      <c r="J5" s="247">
        <v>0</v>
      </c>
      <c r="K5" s="249">
        <v>0</v>
      </c>
      <c r="L5" s="250">
        <v>0</v>
      </c>
      <c r="M5" s="247">
        <v>4</v>
      </c>
      <c r="N5" s="251">
        <v>0</v>
      </c>
      <c r="O5" s="247">
        <v>0</v>
      </c>
      <c r="P5" s="247">
        <v>0</v>
      </c>
      <c r="Q5" s="247">
        <v>0</v>
      </c>
      <c r="R5" s="247">
        <v>0</v>
      </c>
      <c r="S5" s="252">
        <v>0</v>
      </c>
      <c r="T5" s="247">
        <v>0</v>
      </c>
      <c r="U5" s="251">
        <v>0</v>
      </c>
      <c r="V5" s="247">
        <v>0</v>
      </c>
      <c r="W5" s="247">
        <v>0</v>
      </c>
      <c r="X5" s="247">
        <v>0</v>
      </c>
      <c r="Y5" s="247">
        <v>0</v>
      </c>
      <c r="Z5" s="252">
        <v>0</v>
      </c>
      <c r="AA5" s="247">
        <v>1</v>
      </c>
      <c r="AB5" s="247">
        <v>0</v>
      </c>
      <c r="AC5" s="247">
        <v>0</v>
      </c>
      <c r="AD5" s="247">
        <v>0</v>
      </c>
      <c r="AE5" s="247">
        <v>0</v>
      </c>
      <c r="AF5" s="247">
        <f>F5+H5+J5+M5+O5+Q5+T5+V5+X5+AA5+AC5+AE5</f>
        <v>6</v>
      </c>
      <c r="AG5" s="253">
        <f>G5+I5+K5+N5+P5+R5+U5+W5+Y5+AB5+AD5</f>
        <v>0</v>
      </c>
    </row>
    <row r="6" spans="1:33" ht="15">
      <c r="A6" s="254" t="s">
        <v>14</v>
      </c>
      <c r="B6" s="246" t="s">
        <v>135</v>
      </c>
      <c r="C6" s="246" t="s">
        <v>136</v>
      </c>
      <c r="D6" s="247">
        <v>1</v>
      </c>
      <c r="E6" s="248">
        <v>1</v>
      </c>
      <c r="F6" s="247">
        <v>1</v>
      </c>
      <c r="G6" s="247">
        <v>0</v>
      </c>
      <c r="H6" s="247">
        <v>0</v>
      </c>
      <c r="I6" s="247">
        <v>0</v>
      </c>
      <c r="J6" s="247">
        <v>0</v>
      </c>
      <c r="K6" s="249">
        <v>0</v>
      </c>
      <c r="L6" s="250">
        <v>0</v>
      </c>
      <c r="M6" s="247">
        <v>0</v>
      </c>
      <c r="N6" s="251">
        <v>0</v>
      </c>
      <c r="O6" s="247">
        <v>0</v>
      </c>
      <c r="P6" s="247">
        <v>0</v>
      </c>
      <c r="Q6" s="247">
        <v>0</v>
      </c>
      <c r="R6" s="247">
        <v>0</v>
      </c>
      <c r="S6" s="252">
        <v>0</v>
      </c>
      <c r="T6" s="247">
        <v>0</v>
      </c>
      <c r="U6" s="251">
        <v>0</v>
      </c>
      <c r="V6" s="247">
        <v>0</v>
      </c>
      <c r="W6" s="247">
        <v>0</v>
      </c>
      <c r="X6" s="247">
        <v>0</v>
      </c>
      <c r="Y6" s="247">
        <v>0</v>
      </c>
      <c r="Z6" s="252">
        <v>0</v>
      </c>
      <c r="AA6" s="247">
        <v>0</v>
      </c>
      <c r="AB6" s="247">
        <v>0</v>
      </c>
      <c r="AC6" s="247">
        <v>0</v>
      </c>
      <c r="AD6" s="247">
        <v>0</v>
      </c>
      <c r="AE6" s="247">
        <v>0</v>
      </c>
      <c r="AF6" s="247">
        <f aca="true" t="shared" si="0" ref="AF6:AF36">F6+H6+J6+M6+O6+Q6+T6+V6+X6+AA6+AC6+AE6</f>
        <v>1</v>
      </c>
      <c r="AG6" s="253">
        <f aca="true" t="shared" si="1" ref="AG6:AG36">G6+I6+K6+N6+P6+R6+U6+W6+Y6+AB6+AD6</f>
        <v>0</v>
      </c>
    </row>
    <row r="7" spans="1:33" ht="15">
      <c r="A7" s="254">
        <v>2</v>
      </c>
      <c r="B7" s="246" t="s">
        <v>137</v>
      </c>
      <c r="C7" s="246" t="s">
        <v>138</v>
      </c>
      <c r="D7" s="247">
        <v>2</v>
      </c>
      <c r="E7" s="248">
        <v>1</v>
      </c>
      <c r="F7" s="247">
        <v>1</v>
      </c>
      <c r="G7" s="247">
        <v>9</v>
      </c>
      <c r="H7" s="247">
        <v>0</v>
      </c>
      <c r="I7" s="247">
        <v>0</v>
      </c>
      <c r="J7" s="247">
        <v>0</v>
      </c>
      <c r="K7" s="249">
        <v>0</v>
      </c>
      <c r="L7" s="250">
        <v>0</v>
      </c>
      <c r="M7" s="247">
        <v>0</v>
      </c>
      <c r="N7" s="251">
        <v>0</v>
      </c>
      <c r="O7" s="247">
        <v>0</v>
      </c>
      <c r="P7" s="247">
        <v>0</v>
      </c>
      <c r="Q7" s="247">
        <v>0</v>
      </c>
      <c r="R7" s="247">
        <v>0</v>
      </c>
      <c r="S7" s="252">
        <v>0</v>
      </c>
      <c r="T7" s="247">
        <v>0</v>
      </c>
      <c r="U7" s="251">
        <v>0</v>
      </c>
      <c r="V7" s="247">
        <v>0</v>
      </c>
      <c r="W7" s="247">
        <v>0</v>
      </c>
      <c r="X7" s="247">
        <v>0</v>
      </c>
      <c r="Y7" s="247">
        <v>0</v>
      </c>
      <c r="Z7" s="252">
        <v>0</v>
      </c>
      <c r="AA7" s="247">
        <v>0</v>
      </c>
      <c r="AB7" s="247">
        <v>0</v>
      </c>
      <c r="AC7" s="247">
        <v>0</v>
      </c>
      <c r="AD7" s="247">
        <v>0</v>
      </c>
      <c r="AE7" s="247">
        <v>0</v>
      </c>
      <c r="AF7" s="247">
        <f t="shared" si="0"/>
        <v>1</v>
      </c>
      <c r="AG7" s="253">
        <f t="shared" si="1"/>
        <v>9</v>
      </c>
    </row>
    <row r="8" spans="1:33" ht="15">
      <c r="A8" s="254">
        <v>3</v>
      </c>
      <c r="B8" s="246" t="s">
        <v>105</v>
      </c>
      <c r="C8" s="246" t="s">
        <v>139</v>
      </c>
      <c r="D8" s="247">
        <v>0</v>
      </c>
      <c r="E8" s="248">
        <v>0</v>
      </c>
      <c r="F8" s="247">
        <v>0</v>
      </c>
      <c r="G8" s="247">
        <v>0</v>
      </c>
      <c r="H8" s="247">
        <v>0</v>
      </c>
      <c r="I8" s="247">
        <v>0</v>
      </c>
      <c r="J8" s="247">
        <v>0</v>
      </c>
      <c r="K8" s="249">
        <v>0</v>
      </c>
      <c r="L8" s="250">
        <v>0</v>
      </c>
      <c r="M8" s="247">
        <v>0</v>
      </c>
      <c r="N8" s="251">
        <v>0</v>
      </c>
      <c r="O8" s="247">
        <v>0</v>
      </c>
      <c r="P8" s="247">
        <v>0</v>
      </c>
      <c r="Q8" s="247">
        <v>0</v>
      </c>
      <c r="R8" s="247">
        <v>0</v>
      </c>
      <c r="S8" s="252">
        <v>0</v>
      </c>
      <c r="T8" s="247">
        <v>0</v>
      </c>
      <c r="U8" s="251">
        <v>0</v>
      </c>
      <c r="V8" s="247">
        <v>0</v>
      </c>
      <c r="W8" s="247">
        <v>0</v>
      </c>
      <c r="X8" s="247">
        <v>0</v>
      </c>
      <c r="Y8" s="247">
        <v>0</v>
      </c>
      <c r="Z8" s="252">
        <v>0</v>
      </c>
      <c r="AA8" s="247">
        <v>0</v>
      </c>
      <c r="AB8" s="247">
        <v>0</v>
      </c>
      <c r="AC8" s="247">
        <v>0</v>
      </c>
      <c r="AD8" s="247">
        <v>0</v>
      </c>
      <c r="AE8" s="247">
        <v>0</v>
      </c>
      <c r="AF8" s="247">
        <f t="shared" si="0"/>
        <v>0</v>
      </c>
      <c r="AG8" s="253">
        <f t="shared" si="1"/>
        <v>0</v>
      </c>
    </row>
    <row r="9" spans="1:33" ht="15">
      <c r="A9" s="254">
        <v>4</v>
      </c>
      <c r="B9" s="255" t="s">
        <v>105</v>
      </c>
      <c r="C9" s="255" t="s">
        <v>140</v>
      </c>
      <c r="D9" s="256">
        <v>15</v>
      </c>
      <c r="E9" s="248">
        <v>2</v>
      </c>
      <c r="F9" s="247">
        <v>0</v>
      </c>
      <c r="G9" s="247">
        <v>0</v>
      </c>
      <c r="H9" s="247">
        <v>0</v>
      </c>
      <c r="I9" s="247">
        <v>0</v>
      </c>
      <c r="J9" s="247">
        <v>0</v>
      </c>
      <c r="K9" s="249">
        <v>0</v>
      </c>
      <c r="L9" s="250">
        <v>0</v>
      </c>
      <c r="M9" s="247">
        <v>0</v>
      </c>
      <c r="N9" s="251">
        <v>0</v>
      </c>
      <c r="O9" s="247">
        <v>0</v>
      </c>
      <c r="P9" s="247">
        <v>0</v>
      </c>
      <c r="Q9" s="247">
        <v>0</v>
      </c>
      <c r="R9" s="247">
        <v>0</v>
      </c>
      <c r="S9" s="252">
        <v>0</v>
      </c>
      <c r="T9" s="247">
        <v>4</v>
      </c>
      <c r="U9" s="251">
        <v>0</v>
      </c>
      <c r="V9" s="247">
        <v>0</v>
      </c>
      <c r="W9" s="247">
        <v>0</v>
      </c>
      <c r="X9" s="247">
        <v>0</v>
      </c>
      <c r="Y9" s="247">
        <v>9</v>
      </c>
      <c r="Z9" s="252">
        <v>0</v>
      </c>
      <c r="AA9" s="247">
        <v>1</v>
      </c>
      <c r="AB9" s="247">
        <v>0</v>
      </c>
      <c r="AC9" s="247">
        <v>0</v>
      </c>
      <c r="AD9" s="247">
        <v>0</v>
      </c>
      <c r="AE9" s="247">
        <v>0</v>
      </c>
      <c r="AF9" s="247">
        <f t="shared" si="0"/>
        <v>5</v>
      </c>
      <c r="AG9" s="253">
        <f t="shared" si="1"/>
        <v>9</v>
      </c>
    </row>
    <row r="10" spans="1:33" ht="15">
      <c r="A10" s="254"/>
      <c r="B10" s="246" t="s">
        <v>105</v>
      </c>
      <c r="C10" s="246" t="s">
        <v>141</v>
      </c>
      <c r="D10" s="247">
        <v>31</v>
      </c>
      <c r="E10" s="248">
        <v>6</v>
      </c>
      <c r="F10" s="247">
        <v>0</v>
      </c>
      <c r="G10" s="247">
        <v>0</v>
      </c>
      <c r="H10" s="247">
        <v>0</v>
      </c>
      <c r="I10" s="247">
        <v>0</v>
      </c>
      <c r="J10" s="247">
        <v>0</v>
      </c>
      <c r="K10" s="249">
        <v>0</v>
      </c>
      <c r="L10" s="250">
        <v>0</v>
      </c>
      <c r="M10" s="247">
        <v>0</v>
      </c>
      <c r="N10" s="251">
        <v>0</v>
      </c>
      <c r="O10" s="247">
        <v>0</v>
      </c>
      <c r="P10" s="247">
        <v>0</v>
      </c>
      <c r="Q10" s="247">
        <v>0</v>
      </c>
      <c r="R10" s="247">
        <v>0</v>
      </c>
      <c r="S10" s="252">
        <v>0</v>
      </c>
      <c r="T10" s="247">
        <v>11</v>
      </c>
      <c r="U10" s="251">
        <v>0</v>
      </c>
      <c r="V10" s="247">
        <v>0</v>
      </c>
      <c r="W10" s="247">
        <v>0</v>
      </c>
      <c r="X10" s="247">
        <v>1</v>
      </c>
      <c r="Y10" s="247">
        <v>0</v>
      </c>
      <c r="Z10" s="252">
        <v>0</v>
      </c>
      <c r="AA10" s="247">
        <v>1</v>
      </c>
      <c r="AB10" s="247">
        <v>9</v>
      </c>
      <c r="AC10" s="247">
        <v>0</v>
      </c>
      <c r="AD10" s="247">
        <v>0</v>
      </c>
      <c r="AE10" s="247">
        <v>0</v>
      </c>
      <c r="AF10" s="247">
        <f t="shared" si="0"/>
        <v>13</v>
      </c>
      <c r="AG10" s="253">
        <f t="shared" si="1"/>
        <v>9</v>
      </c>
    </row>
    <row r="11" spans="1:33" ht="15">
      <c r="A11" s="254">
        <v>5</v>
      </c>
      <c r="B11" s="255" t="s">
        <v>142</v>
      </c>
      <c r="C11" s="255" t="s">
        <v>143</v>
      </c>
      <c r="D11" s="256">
        <v>14</v>
      </c>
      <c r="E11" s="248">
        <v>11</v>
      </c>
      <c r="F11" s="247">
        <v>0</v>
      </c>
      <c r="G11" s="247">
        <v>0</v>
      </c>
      <c r="H11" s="247">
        <v>0</v>
      </c>
      <c r="I11" s="247">
        <v>0</v>
      </c>
      <c r="J11" s="247">
        <v>0</v>
      </c>
      <c r="K11" s="249">
        <v>0</v>
      </c>
      <c r="L11" s="250">
        <v>0</v>
      </c>
      <c r="M11" s="247">
        <v>10</v>
      </c>
      <c r="N11" s="251">
        <v>0</v>
      </c>
      <c r="O11" s="247">
        <v>2</v>
      </c>
      <c r="P11" s="247">
        <v>0</v>
      </c>
      <c r="Q11" s="247">
        <v>0</v>
      </c>
      <c r="R11" s="247">
        <v>0</v>
      </c>
      <c r="S11" s="252">
        <v>0</v>
      </c>
      <c r="T11" s="247">
        <v>0</v>
      </c>
      <c r="U11" s="251">
        <v>0</v>
      </c>
      <c r="V11" s="247">
        <v>0</v>
      </c>
      <c r="W11" s="247">
        <v>0</v>
      </c>
      <c r="X11" s="247">
        <v>0</v>
      </c>
      <c r="Y11" s="247">
        <v>0</v>
      </c>
      <c r="Z11" s="252">
        <v>0</v>
      </c>
      <c r="AA11" s="247">
        <v>0</v>
      </c>
      <c r="AB11" s="247">
        <v>0</v>
      </c>
      <c r="AC11" s="247">
        <v>0</v>
      </c>
      <c r="AD11" s="247">
        <v>0</v>
      </c>
      <c r="AE11" s="247">
        <v>0</v>
      </c>
      <c r="AF11" s="247">
        <f t="shared" si="0"/>
        <v>12</v>
      </c>
      <c r="AG11" s="253">
        <f t="shared" si="1"/>
        <v>0</v>
      </c>
    </row>
    <row r="12" spans="1:33" ht="15">
      <c r="A12" s="254" t="s">
        <v>14</v>
      </c>
      <c r="B12" s="246" t="s">
        <v>14</v>
      </c>
      <c r="C12" s="246" t="s">
        <v>144</v>
      </c>
      <c r="D12" s="247">
        <v>0</v>
      </c>
      <c r="E12" s="248">
        <v>0</v>
      </c>
      <c r="F12" s="247">
        <v>0</v>
      </c>
      <c r="G12" s="247">
        <v>0</v>
      </c>
      <c r="H12" s="247">
        <v>0</v>
      </c>
      <c r="I12" s="247">
        <v>0</v>
      </c>
      <c r="J12" s="247">
        <v>0</v>
      </c>
      <c r="K12" s="249">
        <v>0</v>
      </c>
      <c r="L12" s="250">
        <v>0</v>
      </c>
      <c r="M12" s="247">
        <v>0</v>
      </c>
      <c r="N12" s="251">
        <v>0</v>
      </c>
      <c r="O12" s="247">
        <v>0</v>
      </c>
      <c r="P12" s="247">
        <v>0</v>
      </c>
      <c r="Q12" s="247">
        <v>0</v>
      </c>
      <c r="R12" s="247">
        <v>0</v>
      </c>
      <c r="S12" s="252">
        <v>0</v>
      </c>
      <c r="T12" s="247">
        <v>0</v>
      </c>
      <c r="U12" s="251">
        <v>0</v>
      </c>
      <c r="V12" s="247">
        <v>0</v>
      </c>
      <c r="W12" s="247">
        <v>0</v>
      </c>
      <c r="X12" s="247">
        <v>0</v>
      </c>
      <c r="Y12" s="247">
        <v>0</v>
      </c>
      <c r="Z12" s="252">
        <v>0</v>
      </c>
      <c r="AA12" s="247">
        <v>0</v>
      </c>
      <c r="AB12" s="247">
        <v>0</v>
      </c>
      <c r="AC12" s="247">
        <v>0</v>
      </c>
      <c r="AD12" s="247">
        <v>0</v>
      </c>
      <c r="AE12" s="247">
        <v>0</v>
      </c>
      <c r="AF12" s="247">
        <f t="shared" si="0"/>
        <v>0</v>
      </c>
      <c r="AG12" s="253">
        <f t="shared" si="1"/>
        <v>0</v>
      </c>
    </row>
    <row r="13" spans="1:33" ht="15">
      <c r="A13" s="254">
        <v>6</v>
      </c>
      <c r="B13" s="246" t="s">
        <v>142</v>
      </c>
      <c r="C13" s="246" t="s">
        <v>145</v>
      </c>
      <c r="D13" s="247">
        <v>4</v>
      </c>
      <c r="E13" s="248">
        <v>1</v>
      </c>
      <c r="F13" s="247">
        <v>0</v>
      </c>
      <c r="G13" s="247">
        <v>0</v>
      </c>
      <c r="H13" s="247">
        <v>0</v>
      </c>
      <c r="I13" s="247">
        <v>0</v>
      </c>
      <c r="J13" s="247">
        <v>0</v>
      </c>
      <c r="K13" s="249">
        <v>0</v>
      </c>
      <c r="L13" s="250">
        <v>0</v>
      </c>
      <c r="M13" s="247">
        <v>0</v>
      </c>
      <c r="N13" s="251">
        <v>0</v>
      </c>
      <c r="O13" s="247">
        <v>0</v>
      </c>
      <c r="P13" s="247">
        <v>0</v>
      </c>
      <c r="Q13" s="247">
        <v>0</v>
      </c>
      <c r="R13" s="247">
        <v>0</v>
      </c>
      <c r="S13" s="252">
        <v>0</v>
      </c>
      <c r="T13" s="247">
        <v>1</v>
      </c>
      <c r="U13" s="251">
        <v>0</v>
      </c>
      <c r="V13" s="247">
        <v>1</v>
      </c>
      <c r="W13" s="247">
        <v>0</v>
      </c>
      <c r="X13" s="247">
        <v>0</v>
      </c>
      <c r="Y13" s="247">
        <v>0</v>
      </c>
      <c r="Z13" s="252">
        <v>0</v>
      </c>
      <c r="AA13" s="247">
        <v>0</v>
      </c>
      <c r="AB13" s="247">
        <v>0</v>
      </c>
      <c r="AC13" s="247">
        <v>0</v>
      </c>
      <c r="AD13" s="247">
        <v>0</v>
      </c>
      <c r="AE13" s="247">
        <v>0</v>
      </c>
      <c r="AF13" s="247">
        <f t="shared" si="0"/>
        <v>2</v>
      </c>
      <c r="AG13" s="253">
        <f t="shared" si="1"/>
        <v>0</v>
      </c>
    </row>
    <row r="14" spans="1:33" ht="15">
      <c r="A14" s="254">
        <v>7</v>
      </c>
      <c r="B14" s="246" t="s">
        <v>109</v>
      </c>
      <c r="C14" s="246" t="s">
        <v>144</v>
      </c>
      <c r="D14" s="247">
        <v>14</v>
      </c>
      <c r="E14" s="248">
        <v>10</v>
      </c>
      <c r="F14" s="247">
        <v>1</v>
      </c>
      <c r="G14" s="247">
        <v>9</v>
      </c>
      <c r="H14" s="247">
        <v>0</v>
      </c>
      <c r="I14" s="247">
        <v>0</v>
      </c>
      <c r="J14" s="247">
        <v>0</v>
      </c>
      <c r="K14" s="249">
        <v>0</v>
      </c>
      <c r="L14" s="250">
        <v>0</v>
      </c>
      <c r="M14" s="257">
        <v>6</v>
      </c>
      <c r="N14" s="251">
        <v>0</v>
      </c>
      <c r="O14" s="247">
        <v>0</v>
      </c>
      <c r="P14" s="247">
        <v>0</v>
      </c>
      <c r="Q14" s="247">
        <v>0</v>
      </c>
      <c r="R14" s="247">
        <v>0</v>
      </c>
      <c r="S14" s="252">
        <v>0</v>
      </c>
      <c r="T14" s="247">
        <v>0</v>
      </c>
      <c r="U14" s="251">
        <v>0</v>
      </c>
      <c r="V14" s="247">
        <v>0</v>
      </c>
      <c r="W14" s="247">
        <v>0</v>
      </c>
      <c r="X14" s="247">
        <v>0</v>
      </c>
      <c r="Y14" s="247">
        <v>0</v>
      </c>
      <c r="Z14" s="252">
        <v>0</v>
      </c>
      <c r="AA14" s="247">
        <v>3</v>
      </c>
      <c r="AB14" s="247">
        <v>0</v>
      </c>
      <c r="AC14" s="247">
        <v>0</v>
      </c>
      <c r="AD14" s="247">
        <v>0</v>
      </c>
      <c r="AE14" s="247">
        <v>0</v>
      </c>
      <c r="AF14" s="247">
        <f t="shared" si="0"/>
        <v>10</v>
      </c>
      <c r="AG14" s="253">
        <f t="shared" si="1"/>
        <v>9</v>
      </c>
    </row>
    <row r="15" spans="1:33" ht="15">
      <c r="A15" s="254">
        <f aca="true" t="shared" si="2" ref="A15:A26">1+A14</f>
        <v>8</v>
      </c>
      <c r="B15" s="246" t="s">
        <v>109</v>
      </c>
      <c r="C15" s="246" t="s">
        <v>146</v>
      </c>
      <c r="D15" s="247">
        <v>3</v>
      </c>
      <c r="E15" s="248">
        <v>2</v>
      </c>
      <c r="F15" s="247">
        <v>1</v>
      </c>
      <c r="G15" s="247">
        <v>9</v>
      </c>
      <c r="H15" s="247">
        <v>0</v>
      </c>
      <c r="I15" s="247">
        <v>0</v>
      </c>
      <c r="J15" s="247">
        <v>0</v>
      </c>
      <c r="K15" s="249">
        <v>0</v>
      </c>
      <c r="L15" s="250">
        <v>0</v>
      </c>
      <c r="M15" s="247">
        <v>1</v>
      </c>
      <c r="N15" s="251">
        <v>0</v>
      </c>
      <c r="O15" s="247">
        <v>0</v>
      </c>
      <c r="P15" s="247">
        <v>0</v>
      </c>
      <c r="Q15" s="247">
        <v>0</v>
      </c>
      <c r="R15" s="247">
        <v>0</v>
      </c>
      <c r="S15" s="252">
        <v>0</v>
      </c>
      <c r="T15" s="247">
        <v>0</v>
      </c>
      <c r="U15" s="251">
        <v>0</v>
      </c>
      <c r="V15" s="247">
        <v>0</v>
      </c>
      <c r="W15" s="247">
        <v>0</v>
      </c>
      <c r="X15" s="247">
        <v>0</v>
      </c>
      <c r="Y15" s="247">
        <v>0</v>
      </c>
      <c r="Z15" s="252">
        <v>0</v>
      </c>
      <c r="AA15" s="247">
        <v>0</v>
      </c>
      <c r="AB15" s="247">
        <v>0</v>
      </c>
      <c r="AC15" s="247">
        <v>0</v>
      </c>
      <c r="AD15" s="247">
        <v>0</v>
      </c>
      <c r="AE15" s="247">
        <v>0</v>
      </c>
      <c r="AF15" s="247">
        <f t="shared" si="0"/>
        <v>2</v>
      </c>
      <c r="AG15" s="253">
        <f t="shared" si="1"/>
        <v>9</v>
      </c>
    </row>
    <row r="16" spans="1:33" ht="15">
      <c r="A16" s="254">
        <f t="shared" si="2"/>
        <v>9</v>
      </c>
      <c r="B16" s="246" t="s">
        <v>67</v>
      </c>
      <c r="C16" s="246" t="s">
        <v>147</v>
      </c>
      <c r="D16" s="247">
        <v>9</v>
      </c>
      <c r="E16" s="248">
        <v>8</v>
      </c>
      <c r="F16" s="247">
        <v>0</v>
      </c>
      <c r="G16" s="247">
        <v>0</v>
      </c>
      <c r="H16" s="247">
        <v>0</v>
      </c>
      <c r="I16" s="247">
        <v>0</v>
      </c>
      <c r="J16" s="247">
        <v>0</v>
      </c>
      <c r="K16" s="249">
        <v>0</v>
      </c>
      <c r="L16" s="250">
        <v>0</v>
      </c>
      <c r="M16" s="247">
        <v>2</v>
      </c>
      <c r="N16" s="251">
        <v>9</v>
      </c>
      <c r="O16" s="247">
        <v>0</v>
      </c>
      <c r="P16" s="247">
        <v>0</v>
      </c>
      <c r="Q16" s="247">
        <v>0</v>
      </c>
      <c r="R16" s="247">
        <v>0</v>
      </c>
      <c r="S16" s="252">
        <v>0</v>
      </c>
      <c r="T16" s="247">
        <v>1</v>
      </c>
      <c r="U16" s="251">
        <v>0</v>
      </c>
      <c r="V16" s="247">
        <v>0</v>
      </c>
      <c r="W16" s="247">
        <v>0</v>
      </c>
      <c r="X16" s="247">
        <v>0</v>
      </c>
      <c r="Y16" s="247">
        <v>0</v>
      </c>
      <c r="Z16" s="252">
        <v>0</v>
      </c>
      <c r="AA16" s="247">
        <v>5</v>
      </c>
      <c r="AB16" s="247">
        <v>0</v>
      </c>
      <c r="AC16" s="247">
        <v>0</v>
      </c>
      <c r="AD16" s="247">
        <v>0</v>
      </c>
      <c r="AE16" s="247">
        <v>0</v>
      </c>
      <c r="AF16" s="247">
        <f t="shared" si="0"/>
        <v>8</v>
      </c>
      <c r="AG16" s="253">
        <f t="shared" si="1"/>
        <v>9</v>
      </c>
    </row>
    <row r="17" spans="1:33" ht="15">
      <c r="A17" s="254">
        <f t="shared" si="2"/>
        <v>10</v>
      </c>
      <c r="B17" s="246" t="s">
        <v>67</v>
      </c>
      <c r="C17" s="246" t="s">
        <v>148</v>
      </c>
      <c r="D17" s="247">
        <v>2</v>
      </c>
      <c r="E17" s="248">
        <v>2</v>
      </c>
      <c r="F17" s="247">
        <v>0</v>
      </c>
      <c r="G17" s="247">
        <v>0</v>
      </c>
      <c r="H17" s="247">
        <v>1</v>
      </c>
      <c r="I17" s="247">
        <v>0</v>
      </c>
      <c r="J17" s="247">
        <v>1</v>
      </c>
      <c r="K17" s="249">
        <v>0</v>
      </c>
      <c r="L17" s="250">
        <v>0</v>
      </c>
      <c r="M17" s="247">
        <v>0</v>
      </c>
      <c r="N17" s="251">
        <v>0</v>
      </c>
      <c r="O17" s="247">
        <v>0</v>
      </c>
      <c r="P17" s="247">
        <v>0</v>
      </c>
      <c r="Q17" s="247">
        <v>0</v>
      </c>
      <c r="R17" s="247">
        <v>0</v>
      </c>
      <c r="S17" s="252">
        <v>0</v>
      </c>
      <c r="T17" s="247">
        <v>0</v>
      </c>
      <c r="U17" s="251">
        <v>0</v>
      </c>
      <c r="V17" s="247">
        <v>0</v>
      </c>
      <c r="W17" s="247">
        <v>0</v>
      </c>
      <c r="X17" s="247">
        <v>0</v>
      </c>
      <c r="Y17" s="247">
        <v>0</v>
      </c>
      <c r="Z17" s="252">
        <v>0</v>
      </c>
      <c r="AA17" s="247">
        <v>0</v>
      </c>
      <c r="AB17" s="247">
        <v>0</v>
      </c>
      <c r="AC17" s="247">
        <v>0</v>
      </c>
      <c r="AD17" s="247">
        <v>0</v>
      </c>
      <c r="AE17" s="247">
        <v>0</v>
      </c>
      <c r="AF17" s="247">
        <f t="shared" si="0"/>
        <v>2</v>
      </c>
      <c r="AG17" s="253">
        <f t="shared" si="1"/>
        <v>0</v>
      </c>
    </row>
    <row r="18" spans="1:33" ht="15">
      <c r="A18" s="254">
        <f t="shared" si="2"/>
        <v>11</v>
      </c>
      <c r="B18" s="246" t="s">
        <v>67</v>
      </c>
      <c r="C18" s="246" t="s">
        <v>149</v>
      </c>
      <c r="D18" s="247">
        <v>7</v>
      </c>
      <c r="E18" s="248">
        <v>2</v>
      </c>
      <c r="F18" s="247">
        <v>0</v>
      </c>
      <c r="G18" s="247">
        <v>0</v>
      </c>
      <c r="H18" s="247">
        <v>0</v>
      </c>
      <c r="I18" s="247">
        <v>0</v>
      </c>
      <c r="J18" s="247">
        <v>0</v>
      </c>
      <c r="K18" s="249">
        <v>0</v>
      </c>
      <c r="L18" s="250">
        <v>0</v>
      </c>
      <c r="M18" s="247">
        <v>0</v>
      </c>
      <c r="N18" s="251">
        <v>0</v>
      </c>
      <c r="O18" s="247">
        <v>0</v>
      </c>
      <c r="P18" s="247">
        <v>0</v>
      </c>
      <c r="Q18" s="247">
        <v>0</v>
      </c>
      <c r="R18" s="247">
        <v>0</v>
      </c>
      <c r="S18" s="252">
        <v>0</v>
      </c>
      <c r="T18" s="247">
        <v>3</v>
      </c>
      <c r="U18" s="251">
        <v>9</v>
      </c>
      <c r="V18" s="247">
        <v>0</v>
      </c>
      <c r="W18" s="247">
        <v>0</v>
      </c>
      <c r="X18" s="247">
        <v>0</v>
      </c>
      <c r="Y18" s="247">
        <v>0</v>
      </c>
      <c r="Z18" s="252">
        <v>0</v>
      </c>
      <c r="AA18" s="247">
        <v>0</v>
      </c>
      <c r="AB18" s="247">
        <v>0</v>
      </c>
      <c r="AC18" s="247">
        <v>0</v>
      </c>
      <c r="AD18" s="247">
        <v>0</v>
      </c>
      <c r="AE18" s="247">
        <v>0</v>
      </c>
      <c r="AF18" s="247">
        <f t="shared" si="0"/>
        <v>3</v>
      </c>
      <c r="AG18" s="253">
        <f t="shared" si="1"/>
        <v>9</v>
      </c>
    </row>
    <row r="19" spans="1:33" ht="15">
      <c r="A19" s="254">
        <f t="shared" si="2"/>
        <v>12</v>
      </c>
      <c r="B19" s="246" t="s">
        <v>72</v>
      </c>
      <c r="C19" s="246" t="s">
        <v>150</v>
      </c>
      <c r="D19" s="247">
        <v>0</v>
      </c>
      <c r="E19" s="248">
        <v>0</v>
      </c>
      <c r="F19" s="247">
        <v>0</v>
      </c>
      <c r="G19" s="247">
        <v>0</v>
      </c>
      <c r="H19" s="247">
        <v>0</v>
      </c>
      <c r="I19" s="247">
        <v>0</v>
      </c>
      <c r="J19" s="247">
        <v>0</v>
      </c>
      <c r="K19" s="249">
        <v>0</v>
      </c>
      <c r="L19" s="250">
        <v>0</v>
      </c>
      <c r="M19" s="247">
        <v>0</v>
      </c>
      <c r="N19" s="251">
        <v>0</v>
      </c>
      <c r="O19" s="247">
        <v>0</v>
      </c>
      <c r="P19" s="247">
        <v>0</v>
      </c>
      <c r="Q19" s="247">
        <v>0</v>
      </c>
      <c r="R19" s="247">
        <v>0</v>
      </c>
      <c r="S19" s="252">
        <v>0</v>
      </c>
      <c r="T19" s="247">
        <v>0</v>
      </c>
      <c r="U19" s="251">
        <v>0</v>
      </c>
      <c r="V19" s="247">
        <v>0</v>
      </c>
      <c r="W19" s="247">
        <v>0</v>
      </c>
      <c r="X19" s="247">
        <v>0</v>
      </c>
      <c r="Y19" s="247">
        <v>0</v>
      </c>
      <c r="Z19" s="252">
        <v>0</v>
      </c>
      <c r="AA19" s="247">
        <v>0</v>
      </c>
      <c r="AB19" s="247">
        <v>0</v>
      </c>
      <c r="AC19" s="247">
        <v>0</v>
      </c>
      <c r="AD19" s="247">
        <v>0</v>
      </c>
      <c r="AE19" s="247">
        <v>0</v>
      </c>
      <c r="AF19" s="247">
        <f t="shared" si="0"/>
        <v>0</v>
      </c>
      <c r="AG19" s="253">
        <f t="shared" si="1"/>
        <v>0</v>
      </c>
    </row>
    <row r="20" spans="1:33" ht="15">
      <c r="A20" s="254">
        <f t="shared" si="2"/>
        <v>13</v>
      </c>
      <c r="B20" s="246" t="s">
        <v>72</v>
      </c>
      <c r="C20" s="246" t="s">
        <v>151</v>
      </c>
      <c r="D20" s="247">
        <v>8</v>
      </c>
      <c r="E20" s="248">
        <v>5</v>
      </c>
      <c r="F20" s="247">
        <v>0</v>
      </c>
      <c r="G20" s="247">
        <v>9</v>
      </c>
      <c r="H20" s="247">
        <v>0</v>
      </c>
      <c r="I20" s="247">
        <v>0</v>
      </c>
      <c r="J20" s="247">
        <v>0</v>
      </c>
      <c r="K20" s="249">
        <v>0</v>
      </c>
      <c r="L20" s="250">
        <v>0</v>
      </c>
      <c r="M20" s="257">
        <v>1</v>
      </c>
      <c r="N20" s="251">
        <v>9</v>
      </c>
      <c r="O20" s="247">
        <v>0</v>
      </c>
      <c r="P20" s="247">
        <v>0</v>
      </c>
      <c r="Q20" s="247">
        <v>1</v>
      </c>
      <c r="R20" s="247">
        <v>9</v>
      </c>
      <c r="S20" s="252">
        <v>0</v>
      </c>
      <c r="T20" s="247">
        <v>0</v>
      </c>
      <c r="U20" s="251">
        <v>0</v>
      </c>
      <c r="V20" s="247">
        <v>0</v>
      </c>
      <c r="W20" s="247">
        <v>0</v>
      </c>
      <c r="X20" s="247">
        <v>0</v>
      </c>
      <c r="Y20" s="247">
        <v>0</v>
      </c>
      <c r="Z20" s="252">
        <v>0</v>
      </c>
      <c r="AA20" s="247">
        <v>2</v>
      </c>
      <c r="AB20" s="247">
        <v>0</v>
      </c>
      <c r="AC20" s="247">
        <v>0</v>
      </c>
      <c r="AD20" s="247">
        <v>0</v>
      </c>
      <c r="AE20" s="247">
        <v>0</v>
      </c>
      <c r="AF20" s="247">
        <f t="shared" si="0"/>
        <v>4</v>
      </c>
      <c r="AG20" s="253">
        <f t="shared" si="1"/>
        <v>27</v>
      </c>
    </row>
    <row r="21" spans="1:33" ht="15">
      <c r="A21" s="254">
        <f t="shared" si="2"/>
        <v>14</v>
      </c>
      <c r="B21" s="246" t="s">
        <v>72</v>
      </c>
      <c r="C21" s="246" t="s">
        <v>152</v>
      </c>
      <c r="D21" s="247">
        <v>0</v>
      </c>
      <c r="E21" s="248">
        <v>0</v>
      </c>
      <c r="F21" s="247">
        <v>0</v>
      </c>
      <c r="G21" s="247">
        <v>0</v>
      </c>
      <c r="H21" s="247">
        <v>0</v>
      </c>
      <c r="I21" s="247">
        <v>0</v>
      </c>
      <c r="J21" s="247">
        <v>0</v>
      </c>
      <c r="K21" s="249">
        <v>0</v>
      </c>
      <c r="L21" s="250">
        <v>0</v>
      </c>
      <c r="M21" s="247">
        <v>0</v>
      </c>
      <c r="N21" s="251">
        <v>0</v>
      </c>
      <c r="O21" s="247">
        <v>0</v>
      </c>
      <c r="P21" s="247">
        <v>0</v>
      </c>
      <c r="Q21" s="247">
        <v>0</v>
      </c>
      <c r="R21" s="247">
        <v>0</v>
      </c>
      <c r="S21" s="252">
        <v>0</v>
      </c>
      <c r="T21" s="247">
        <v>0</v>
      </c>
      <c r="U21" s="251">
        <v>0</v>
      </c>
      <c r="V21" s="247">
        <v>0</v>
      </c>
      <c r="W21" s="247">
        <v>0</v>
      </c>
      <c r="X21" s="247">
        <v>0</v>
      </c>
      <c r="Y21" s="247">
        <v>0</v>
      </c>
      <c r="Z21" s="252">
        <v>0</v>
      </c>
      <c r="AA21" s="247">
        <v>0</v>
      </c>
      <c r="AB21" s="247">
        <v>0</v>
      </c>
      <c r="AC21" s="247">
        <v>0</v>
      </c>
      <c r="AD21" s="247">
        <v>0</v>
      </c>
      <c r="AE21" s="247">
        <v>0</v>
      </c>
      <c r="AF21" s="247">
        <f t="shared" si="0"/>
        <v>0</v>
      </c>
      <c r="AG21" s="253">
        <f t="shared" si="1"/>
        <v>0</v>
      </c>
    </row>
    <row r="22" spans="1:33" ht="15">
      <c r="A22" s="254">
        <f t="shared" si="2"/>
        <v>15</v>
      </c>
      <c r="B22" s="246" t="s">
        <v>72</v>
      </c>
      <c r="C22" s="246" t="s">
        <v>153</v>
      </c>
      <c r="D22" s="247">
        <v>10</v>
      </c>
      <c r="E22" s="248">
        <v>5</v>
      </c>
      <c r="F22" s="247">
        <v>0</v>
      </c>
      <c r="G22" s="247">
        <v>0</v>
      </c>
      <c r="H22" s="247">
        <v>0</v>
      </c>
      <c r="I22" s="247">
        <v>0</v>
      </c>
      <c r="J22" s="247">
        <v>0</v>
      </c>
      <c r="K22" s="249">
        <v>0</v>
      </c>
      <c r="L22" s="250">
        <v>0</v>
      </c>
      <c r="M22" s="247">
        <v>0</v>
      </c>
      <c r="N22" s="251">
        <v>0</v>
      </c>
      <c r="O22" s="247">
        <v>0</v>
      </c>
      <c r="P22" s="247">
        <v>0</v>
      </c>
      <c r="Q22" s="247">
        <v>0</v>
      </c>
      <c r="R22" s="247">
        <v>0</v>
      </c>
      <c r="S22" s="252">
        <v>0</v>
      </c>
      <c r="T22" s="247">
        <v>5</v>
      </c>
      <c r="U22" s="251">
        <v>9</v>
      </c>
      <c r="V22" s="247">
        <v>0</v>
      </c>
      <c r="W22" s="247">
        <v>0</v>
      </c>
      <c r="X22" s="247">
        <v>0</v>
      </c>
      <c r="Y22" s="247">
        <v>0</v>
      </c>
      <c r="Z22" s="252">
        <v>0</v>
      </c>
      <c r="AA22" s="247">
        <v>1</v>
      </c>
      <c r="AB22" s="247">
        <v>0</v>
      </c>
      <c r="AC22" s="247">
        <v>0</v>
      </c>
      <c r="AD22" s="247">
        <v>0</v>
      </c>
      <c r="AE22" s="247">
        <v>0</v>
      </c>
      <c r="AF22" s="247">
        <f t="shared" si="0"/>
        <v>6</v>
      </c>
      <c r="AG22" s="253">
        <f t="shared" si="1"/>
        <v>9</v>
      </c>
    </row>
    <row r="23" spans="1:33" ht="15">
      <c r="A23" s="254">
        <f t="shared" si="2"/>
        <v>16</v>
      </c>
      <c r="B23" s="246" t="s">
        <v>72</v>
      </c>
      <c r="C23" s="246" t="s">
        <v>154</v>
      </c>
      <c r="D23" s="247">
        <v>2</v>
      </c>
      <c r="E23" s="248">
        <v>1</v>
      </c>
      <c r="F23" s="247">
        <v>0</v>
      </c>
      <c r="G23" s="247">
        <v>0</v>
      </c>
      <c r="H23" s="247">
        <v>0</v>
      </c>
      <c r="I23" s="247">
        <v>0</v>
      </c>
      <c r="J23" s="247">
        <v>0</v>
      </c>
      <c r="K23" s="249">
        <v>0</v>
      </c>
      <c r="L23" s="250">
        <v>0</v>
      </c>
      <c r="M23" s="247">
        <v>0</v>
      </c>
      <c r="N23" s="251">
        <v>0</v>
      </c>
      <c r="O23" s="247">
        <v>0</v>
      </c>
      <c r="P23" s="247">
        <v>0</v>
      </c>
      <c r="Q23" s="247">
        <v>0</v>
      </c>
      <c r="R23" s="247">
        <v>0</v>
      </c>
      <c r="S23" s="252">
        <v>0</v>
      </c>
      <c r="T23" s="247">
        <v>0</v>
      </c>
      <c r="U23" s="251">
        <v>9</v>
      </c>
      <c r="V23" s="247">
        <v>0</v>
      </c>
      <c r="W23" s="247">
        <v>0</v>
      </c>
      <c r="X23" s="247">
        <v>0</v>
      </c>
      <c r="Y23" s="247">
        <v>0</v>
      </c>
      <c r="Z23" s="252">
        <v>0</v>
      </c>
      <c r="AA23" s="247">
        <v>1</v>
      </c>
      <c r="AB23" s="247">
        <v>0</v>
      </c>
      <c r="AC23" s="247">
        <v>0</v>
      </c>
      <c r="AD23" s="247">
        <v>0</v>
      </c>
      <c r="AE23" s="247">
        <v>0</v>
      </c>
      <c r="AF23" s="247">
        <f t="shared" si="0"/>
        <v>1</v>
      </c>
      <c r="AG23" s="253">
        <f t="shared" si="1"/>
        <v>9</v>
      </c>
    </row>
    <row r="24" spans="1:33" ht="15">
      <c r="A24" s="254">
        <f t="shared" si="2"/>
        <v>17</v>
      </c>
      <c r="B24" s="246" t="s">
        <v>72</v>
      </c>
      <c r="C24" s="246" t="s">
        <v>155</v>
      </c>
      <c r="D24" s="247">
        <v>10</v>
      </c>
      <c r="E24" s="248">
        <v>1</v>
      </c>
      <c r="F24" s="247">
        <v>0</v>
      </c>
      <c r="G24" s="247">
        <v>0</v>
      </c>
      <c r="H24" s="247">
        <v>0</v>
      </c>
      <c r="I24" s="247">
        <v>0</v>
      </c>
      <c r="J24" s="247">
        <v>0</v>
      </c>
      <c r="K24" s="249">
        <v>0</v>
      </c>
      <c r="L24" s="250">
        <v>0</v>
      </c>
      <c r="M24" s="247">
        <v>0</v>
      </c>
      <c r="N24" s="251">
        <v>0</v>
      </c>
      <c r="O24" s="247">
        <v>0</v>
      </c>
      <c r="P24" s="247">
        <v>0</v>
      </c>
      <c r="Q24" s="247">
        <v>0</v>
      </c>
      <c r="R24" s="247">
        <v>0</v>
      </c>
      <c r="S24" s="252">
        <v>0</v>
      </c>
      <c r="T24" s="247">
        <v>3</v>
      </c>
      <c r="U24" s="251">
        <v>9</v>
      </c>
      <c r="V24" s="247">
        <v>0</v>
      </c>
      <c r="W24" s="247">
        <v>0</v>
      </c>
      <c r="X24" s="247">
        <v>0</v>
      </c>
      <c r="Y24" s="247">
        <v>0</v>
      </c>
      <c r="Z24" s="252">
        <v>0</v>
      </c>
      <c r="AA24" s="247">
        <v>0</v>
      </c>
      <c r="AB24" s="247">
        <v>0</v>
      </c>
      <c r="AC24" s="247">
        <v>0</v>
      </c>
      <c r="AD24" s="247">
        <v>0</v>
      </c>
      <c r="AE24" s="247">
        <v>0</v>
      </c>
      <c r="AF24" s="247">
        <f t="shared" si="0"/>
        <v>3</v>
      </c>
      <c r="AG24" s="253">
        <f t="shared" si="1"/>
        <v>9</v>
      </c>
    </row>
    <row r="25" spans="1:33" ht="15">
      <c r="A25" s="254">
        <f t="shared" si="2"/>
        <v>18</v>
      </c>
      <c r="B25" s="246" t="s">
        <v>72</v>
      </c>
      <c r="C25" s="246" t="s">
        <v>156</v>
      </c>
      <c r="D25" s="247">
        <v>16</v>
      </c>
      <c r="E25" s="248">
        <v>3</v>
      </c>
      <c r="F25" s="247">
        <v>0</v>
      </c>
      <c r="G25" s="247">
        <v>0</v>
      </c>
      <c r="H25" s="247">
        <v>0</v>
      </c>
      <c r="I25" s="247">
        <v>0</v>
      </c>
      <c r="J25" s="247">
        <v>0</v>
      </c>
      <c r="K25" s="249">
        <v>0</v>
      </c>
      <c r="L25" s="250">
        <v>0</v>
      </c>
      <c r="M25" s="247">
        <v>0</v>
      </c>
      <c r="N25" s="251">
        <v>0</v>
      </c>
      <c r="O25" s="247">
        <v>0</v>
      </c>
      <c r="P25" s="247">
        <v>0</v>
      </c>
      <c r="Q25" s="247">
        <v>0</v>
      </c>
      <c r="R25" s="247">
        <v>0</v>
      </c>
      <c r="S25" s="252">
        <v>0</v>
      </c>
      <c r="T25" s="247">
        <v>5</v>
      </c>
      <c r="U25" s="251">
        <v>9</v>
      </c>
      <c r="V25" s="247">
        <v>0</v>
      </c>
      <c r="W25" s="247">
        <v>0</v>
      </c>
      <c r="X25" s="247">
        <v>1</v>
      </c>
      <c r="Y25" s="247">
        <v>0</v>
      </c>
      <c r="Z25" s="252">
        <v>0</v>
      </c>
      <c r="AA25" s="247">
        <v>0</v>
      </c>
      <c r="AB25" s="247">
        <v>0</v>
      </c>
      <c r="AC25" s="247">
        <v>0</v>
      </c>
      <c r="AD25" s="247">
        <v>0</v>
      </c>
      <c r="AE25" s="247">
        <v>0</v>
      </c>
      <c r="AF25" s="247">
        <f t="shared" si="0"/>
        <v>6</v>
      </c>
      <c r="AG25" s="253">
        <f t="shared" si="1"/>
        <v>9</v>
      </c>
    </row>
    <row r="26" spans="1:33" ht="15">
      <c r="A26" s="254">
        <f t="shared" si="2"/>
        <v>19</v>
      </c>
      <c r="B26" s="246" t="s">
        <v>48</v>
      </c>
      <c r="C26" s="246" t="s">
        <v>157</v>
      </c>
      <c r="D26" s="247">
        <v>4</v>
      </c>
      <c r="E26" s="248">
        <v>1</v>
      </c>
      <c r="F26" s="247">
        <v>0</v>
      </c>
      <c r="G26" s="247">
        <v>0</v>
      </c>
      <c r="H26" s="247">
        <v>0</v>
      </c>
      <c r="I26" s="247">
        <v>0</v>
      </c>
      <c r="J26" s="247">
        <v>0</v>
      </c>
      <c r="K26" s="249">
        <v>0</v>
      </c>
      <c r="L26" s="250">
        <v>0</v>
      </c>
      <c r="M26" s="247">
        <v>0</v>
      </c>
      <c r="N26" s="251">
        <v>9</v>
      </c>
      <c r="O26" s="247">
        <v>0</v>
      </c>
      <c r="P26" s="247">
        <v>0</v>
      </c>
      <c r="Q26" s="247">
        <v>0</v>
      </c>
      <c r="R26" s="247">
        <v>0</v>
      </c>
      <c r="S26" s="252">
        <v>0</v>
      </c>
      <c r="T26" s="247">
        <v>0</v>
      </c>
      <c r="U26" s="251">
        <v>9</v>
      </c>
      <c r="V26" s="247">
        <v>0</v>
      </c>
      <c r="W26" s="247">
        <v>0</v>
      </c>
      <c r="X26" s="247">
        <v>1</v>
      </c>
      <c r="Y26" s="247">
        <v>0</v>
      </c>
      <c r="Z26" s="252">
        <v>0</v>
      </c>
      <c r="AA26" s="247">
        <v>0</v>
      </c>
      <c r="AB26" s="247">
        <v>0</v>
      </c>
      <c r="AC26" s="247">
        <v>0</v>
      </c>
      <c r="AD26" s="247">
        <v>0</v>
      </c>
      <c r="AE26" s="247">
        <v>0</v>
      </c>
      <c r="AF26" s="247">
        <f t="shared" si="0"/>
        <v>1</v>
      </c>
      <c r="AG26" s="253">
        <f t="shared" si="1"/>
        <v>18</v>
      </c>
    </row>
    <row r="27" spans="1:33" ht="15">
      <c r="A27" s="254" t="s">
        <v>14</v>
      </c>
      <c r="B27" s="246"/>
      <c r="C27" s="246" t="s">
        <v>158</v>
      </c>
      <c r="D27" s="247">
        <v>0</v>
      </c>
      <c r="E27" s="248">
        <v>0</v>
      </c>
      <c r="F27" s="247">
        <v>0</v>
      </c>
      <c r="G27" s="247">
        <v>0</v>
      </c>
      <c r="H27" s="247">
        <v>0</v>
      </c>
      <c r="I27" s="247">
        <v>0</v>
      </c>
      <c r="J27" s="247">
        <v>0</v>
      </c>
      <c r="K27" s="249">
        <v>0</v>
      </c>
      <c r="L27" s="250">
        <v>0</v>
      </c>
      <c r="M27" s="247">
        <v>0</v>
      </c>
      <c r="N27" s="251">
        <v>0</v>
      </c>
      <c r="O27" s="247">
        <v>0</v>
      </c>
      <c r="P27" s="247">
        <v>0</v>
      </c>
      <c r="Q27" s="247">
        <v>0</v>
      </c>
      <c r="R27" s="247">
        <v>0</v>
      </c>
      <c r="S27" s="252">
        <v>0</v>
      </c>
      <c r="T27" s="247">
        <v>0</v>
      </c>
      <c r="U27" s="251">
        <v>0</v>
      </c>
      <c r="V27" s="247">
        <v>0</v>
      </c>
      <c r="W27" s="247">
        <v>0</v>
      </c>
      <c r="X27" s="247">
        <v>0</v>
      </c>
      <c r="Y27" s="247">
        <v>0</v>
      </c>
      <c r="Z27" s="252">
        <v>0</v>
      </c>
      <c r="AA27" s="247">
        <v>0</v>
      </c>
      <c r="AB27" s="247">
        <v>0</v>
      </c>
      <c r="AC27" s="247">
        <v>0</v>
      </c>
      <c r="AD27" s="247">
        <v>0</v>
      </c>
      <c r="AE27" s="247">
        <v>0</v>
      </c>
      <c r="AF27" s="247">
        <f t="shared" si="0"/>
        <v>0</v>
      </c>
      <c r="AG27" s="253">
        <f t="shared" si="1"/>
        <v>0</v>
      </c>
    </row>
    <row r="28" spans="1:33" ht="15">
      <c r="A28" s="254">
        <v>20</v>
      </c>
      <c r="B28" s="246" t="s">
        <v>50</v>
      </c>
      <c r="C28" s="246" t="s">
        <v>159</v>
      </c>
      <c r="D28" s="247">
        <v>8</v>
      </c>
      <c r="E28" s="248">
        <v>5</v>
      </c>
      <c r="F28" s="247">
        <v>0</v>
      </c>
      <c r="G28" s="247">
        <v>0</v>
      </c>
      <c r="H28" s="247">
        <v>0</v>
      </c>
      <c r="I28" s="247">
        <v>0</v>
      </c>
      <c r="J28" s="247">
        <v>0</v>
      </c>
      <c r="K28" s="249">
        <v>0</v>
      </c>
      <c r="L28" s="250">
        <v>0</v>
      </c>
      <c r="M28" s="247">
        <v>0</v>
      </c>
      <c r="N28" s="251">
        <v>0</v>
      </c>
      <c r="O28" s="247">
        <v>0</v>
      </c>
      <c r="P28" s="247">
        <v>0</v>
      </c>
      <c r="Q28" s="247">
        <v>0</v>
      </c>
      <c r="R28" s="247">
        <v>0</v>
      </c>
      <c r="S28" s="252">
        <v>0</v>
      </c>
      <c r="T28" s="257">
        <v>3</v>
      </c>
      <c r="U28" s="251">
        <v>9</v>
      </c>
      <c r="V28" s="247">
        <v>0</v>
      </c>
      <c r="W28" s="247">
        <v>0</v>
      </c>
      <c r="X28" s="247">
        <v>1</v>
      </c>
      <c r="Y28" s="247">
        <v>0</v>
      </c>
      <c r="Z28" s="252">
        <v>0</v>
      </c>
      <c r="AA28" s="247">
        <v>0</v>
      </c>
      <c r="AB28" s="247">
        <v>9</v>
      </c>
      <c r="AC28" s="247">
        <v>0</v>
      </c>
      <c r="AD28" s="247">
        <v>0</v>
      </c>
      <c r="AE28" s="247">
        <v>0</v>
      </c>
      <c r="AF28" s="247">
        <f t="shared" si="0"/>
        <v>4</v>
      </c>
      <c r="AG28" s="253">
        <f t="shared" si="1"/>
        <v>18</v>
      </c>
    </row>
    <row r="29" spans="1:33" ht="15">
      <c r="A29" s="254"/>
      <c r="B29" s="246"/>
      <c r="C29" s="246" t="s">
        <v>146</v>
      </c>
      <c r="D29" s="247">
        <v>1</v>
      </c>
      <c r="E29" s="248">
        <v>1</v>
      </c>
      <c r="F29" s="247">
        <v>0</v>
      </c>
      <c r="G29" s="247">
        <v>0</v>
      </c>
      <c r="H29" s="247">
        <v>0</v>
      </c>
      <c r="I29" s="247">
        <v>0</v>
      </c>
      <c r="J29" s="247">
        <v>0</v>
      </c>
      <c r="K29" s="249">
        <v>0</v>
      </c>
      <c r="L29" s="250">
        <v>0</v>
      </c>
      <c r="M29" s="247">
        <v>1</v>
      </c>
      <c r="N29" s="251">
        <v>0</v>
      </c>
      <c r="O29" s="247">
        <v>0</v>
      </c>
      <c r="P29" s="247">
        <v>0</v>
      </c>
      <c r="Q29" s="247">
        <v>0</v>
      </c>
      <c r="R29" s="247">
        <v>0</v>
      </c>
      <c r="S29" s="252">
        <v>0</v>
      </c>
      <c r="T29" s="247">
        <v>0</v>
      </c>
      <c r="U29" s="251">
        <v>0</v>
      </c>
      <c r="V29" s="247">
        <v>0</v>
      </c>
      <c r="W29" s="247">
        <v>0</v>
      </c>
      <c r="X29" s="247">
        <v>0</v>
      </c>
      <c r="Y29" s="247">
        <v>0</v>
      </c>
      <c r="Z29" s="252">
        <v>0</v>
      </c>
      <c r="AA29" s="247">
        <v>0</v>
      </c>
      <c r="AB29" s="247">
        <v>0</v>
      </c>
      <c r="AC29" s="247">
        <v>0</v>
      </c>
      <c r="AD29" s="247">
        <v>0</v>
      </c>
      <c r="AE29" s="247">
        <v>0</v>
      </c>
      <c r="AF29" s="247">
        <f t="shared" si="0"/>
        <v>1</v>
      </c>
      <c r="AG29" s="253">
        <f t="shared" si="1"/>
        <v>0</v>
      </c>
    </row>
    <row r="30" spans="1:33" ht="15">
      <c r="A30" s="254">
        <v>21</v>
      </c>
      <c r="B30" s="246" t="s">
        <v>52</v>
      </c>
      <c r="C30" s="246" t="s">
        <v>160</v>
      </c>
      <c r="D30" s="247">
        <v>9</v>
      </c>
      <c r="E30" s="248">
        <v>3</v>
      </c>
      <c r="F30" s="247">
        <v>0</v>
      </c>
      <c r="G30" s="247">
        <v>0</v>
      </c>
      <c r="H30" s="247">
        <v>0</v>
      </c>
      <c r="I30" s="247">
        <v>0</v>
      </c>
      <c r="J30" s="247">
        <v>0</v>
      </c>
      <c r="K30" s="249">
        <v>0</v>
      </c>
      <c r="L30" s="250">
        <v>0</v>
      </c>
      <c r="M30" s="247">
        <v>0</v>
      </c>
      <c r="N30" s="251">
        <v>0</v>
      </c>
      <c r="O30" s="247">
        <v>0</v>
      </c>
      <c r="P30" s="247">
        <v>0</v>
      </c>
      <c r="Q30" s="247">
        <v>0</v>
      </c>
      <c r="R30" s="247">
        <v>0</v>
      </c>
      <c r="S30" s="252">
        <v>0</v>
      </c>
      <c r="T30" s="247">
        <v>4</v>
      </c>
      <c r="U30" s="251">
        <v>9</v>
      </c>
      <c r="V30" s="247">
        <v>0</v>
      </c>
      <c r="W30" s="247">
        <v>0</v>
      </c>
      <c r="X30" s="247">
        <v>0</v>
      </c>
      <c r="Y30" s="247">
        <v>0</v>
      </c>
      <c r="Z30" s="252">
        <v>0</v>
      </c>
      <c r="AA30" s="247">
        <v>0</v>
      </c>
      <c r="AB30" s="247">
        <v>9</v>
      </c>
      <c r="AC30" s="247">
        <v>0</v>
      </c>
      <c r="AD30" s="247">
        <v>0</v>
      </c>
      <c r="AE30" s="247">
        <v>0</v>
      </c>
      <c r="AF30" s="247">
        <f t="shared" si="0"/>
        <v>4</v>
      </c>
      <c r="AG30" s="253">
        <f t="shared" si="1"/>
        <v>18</v>
      </c>
    </row>
    <row r="31" spans="1:33" ht="15">
      <c r="A31" s="254" t="s">
        <v>14</v>
      </c>
      <c r="B31" s="255" t="s">
        <v>54</v>
      </c>
      <c r="C31" s="258" t="s">
        <v>161</v>
      </c>
      <c r="D31" s="256">
        <v>11</v>
      </c>
      <c r="E31" s="248">
        <v>6</v>
      </c>
      <c r="F31" s="247">
        <v>2</v>
      </c>
      <c r="G31" s="247">
        <v>9</v>
      </c>
      <c r="H31" s="247">
        <v>0</v>
      </c>
      <c r="I31" s="247">
        <v>0</v>
      </c>
      <c r="J31" s="247">
        <v>0</v>
      </c>
      <c r="K31" s="249">
        <v>0</v>
      </c>
      <c r="L31" s="250">
        <v>0</v>
      </c>
      <c r="M31" s="247">
        <v>0</v>
      </c>
      <c r="N31" s="251">
        <v>0</v>
      </c>
      <c r="O31" s="247">
        <v>0</v>
      </c>
      <c r="P31" s="247">
        <v>0</v>
      </c>
      <c r="Q31" s="247">
        <v>0</v>
      </c>
      <c r="R31" s="247">
        <v>0</v>
      </c>
      <c r="S31" s="252">
        <v>0</v>
      </c>
      <c r="T31" s="247">
        <v>2</v>
      </c>
      <c r="U31" s="251">
        <v>0</v>
      </c>
      <c r="V31" s="247">
        <v>0</v>
      </c>
      <c r="W31" s="247">
        <v>0</v>
      </c>
      <c r="X31" s="247">
        <v>1</v>
      </c>
      <c r="Y31" s="247">
        <v>0</v>
      </c>
      <c r="Z31" s="252">
        <v>0</v>
      </c>
      <c r="AA31" s="247">
        <v>2</v>
      </c>
      <c r="AB31" s="247">
        <v>9</v>
      </c>
      <c r="AC31" s="247">
        <v>0</v>
      </c>
      <c r="AD31" s="247">
        <v>0</v>
      </c>
      <c r="AE31" s="247">
        <v>0</v>
      </c>
      <c r="AF31" s="247">
        <f t="shared" si="0"/>
        <v>7</v>
      </c>
      <c r="AG31" s="253">
        <f t="shared" si="1"/>
        <v>18</v>
      </c>
    </row>
    <row r="32" spans="1:33" ht="15">
      <c r="A32" s="254" t="s">
        <v>14</v>
      </c>
      <c r="B32" s="255" t="s">
        <v>137</v>
      </c>
      <c r="C32" s="258" t="s">
        <v>162</v>
      </c>
      <c r="D32" s="256">
        <v>8</v>
      </c>
      <c r="E32" s="248">
        <v>3</v>
      </c>
      <c r="F32" s="247">
        <v>0</v>
      </c>
      <c r="G32" s="247">
        <v>0</v>
      </c>
      <c r="H32" s="247">
        <v>0</v>
      </c>
      <c r="I32" s="247">
        <v>0</v>
      </c>
      <c r="J32" s="247">
        <v>0</v>
      </c>
      <c r="K32" s="249">
        <v>0</v>
      </c>
      <c r="L32" s="250">
        <v>0</v>
      </c>
      <c r="M32" s="247">
        <v>1</v>
      </c>
      <c r="N32" s="251">
        <v>0</v>
      </c>
      <c r="O32" s="247">
        <v>0</v>
      </c>
      <c r="P32" s="247">
        <v>0</v>
      </c>
      <c r="Q32" s="247">
        <v>0</v>
      </c>
      <c r="R32" s="247">
        <v>0</v>
      </c>
      <c r="S32" s="252">
        <v>0</v>
      </c>
      <c r="T32" s="247">
        <v>3</v>
      </c>
      <c r="U32" s="251">
        <v>9</v>
      </c>
      <c r="V32" s="247">
        <v>0</v>
      </c>
      <c r="W32" s="247">
        <v>0</v>
      </c>
      <c r="X32" s="247">
        <v>0</v>
      </c>
      <c r="Y32" s="247">
        <v>0</v>
      </c>
      <c r="Z32" s="252">
        <v>0</v>
      </c>
      <c r="AA32" s="247">
        <v>0</v>
      </c>
      <c r="AB32" s="247">
        <v>0</v>
      </c>
      <c r="AC32" s="247">
        <v>0</v>
      </c>
      <c r="AD32" s="247">
        <v>0</v>
      </c>
      <c r="AE32" s="247">
        <v>0</v>
      </c>
      <c r="AF32" s="247">
        <f t="shared" si="0"/>
        <v>4</v>
      </c>
      <c r="AG32" s="253">
        <f t="shared" si="1"/>
        <v>9</v>
      </c>
    </row>
    <row r="33" spans="1:33" ht="15">
      <c r="A33" s="254" t="s">
        <v>14</v>
      </c>
      <c r="B33" s="254" t="s">
        <v>60</v>
      </c>
      <c r="C33" s="254" t="s">
        <v>163</v>
      </c>
      <c r="D33" s="247">
        <v>4</v>
      </c>
      <c r="E33" s="248">
        <v>2</v>
      </c>
      <c r="F33" s="247">
        <v>0</v>
      </c>
      <c r="G33" s="247">
        <v>0</v>
      </c>
      <c r="H33" s="247">
        <v>0</v>
      </c>
      <c r="I33" s="247">
        <v>0</v>
      </c>
      <c r="J33" s="247">
        <v>0</v>
      </c>
      <c r="K33" s="249">
        <v>0</v>
      </c>
      <c r="L33" s="250">
        <v>0</v>
      </c>
      <c r="M33" s="247">
        <v>0</v>
      </c>
      <c r="N33" s="251">
        <v>0</v>
      </c>
      <c r="O33" s="247">
        <v>0</v>
      </c>
      <c r="P33" s="247">
        <v>0</v>
      </c>
      <c r="Q33" s="247">
        <v>0</v>
      </c>
      <c r="R33" s="247">
        <v>0</v>
      </c>
      <c r="S33" s="252">
        <v>0</v>
      </c>
      <c r="T33" s="247">
        <v>0</v>
      </c>
      <c r="U33" s="251">
        <v>9</v>
      </c>
      <c r="V33" s="247">
        <v>0</v>
      </c>
      <c r="W33" s="247">
        <v>0</v>
      </c>
      <c r="X33" s="247">
        <v>0</v>
      </c>
      <c r="Y33" s="247">
        <v>0</v>
      </c>
      <c r="Z33" s="252">
        <v>0</v>
      </c>
      <c r="AA33" s="247">
        <v>2</v>
      </c>
      <c r="AB33" s="247">
        <v>0</v>
      </c>
      <c r="AC33" s="247">
        <v>0</v>
      </c>
      <c r="AD33" s="247">
        <v>0</v>
      </c>
      <c r="AE33" s="247">
        <v>0</v>
      </c>
      <c r="AF33" s="247">
        <f>F33+H33+J33+M33+O33+Q33+T33+V33+X33+AA33+AC33+AE33</f>
        <v>2</v>
      </c>
      <c r="AG33" s="253">
        <f>G33+I33+K33+N33+P33+R33+U33+W33+Y33+AB33+AD33</f>
        <v>9</v>
      </c>
    </row>
    <row r="34" spans="1:33" ht="15">
      <c r="A34" s="259" t="s">
        <v>14</v>
      </c>
      <c r="B34" s="259" t="s">
        <v>62</v>
      </c>
      <c r="C34" s="259" t="s">
        <v>164</v>
      </c>
      <c r="D34" s="256">
        <v>14</v>
      </c>
      <c r="E34" s="248">
        <v>2</v>
      </c>
      <c r="F34" s="247">
        <v>0</v>
      </c>
      <c r="G34" s="247">
        <v>0</v>
      </c>
      <c r="H34" s="247">
        <v>0</v>
      </c>
      <c r="I34" s="247">
        <v>0</v>
      </c>
      <c r="J34" s="247">
        <v>0</v>
      </c>
      <c r="K34" s="249">
        <v>0</v>
      </c>
      <c r="L34" s="250">
        <v>0</v>
      </c>
      <c r="M34" s="247">
        <v>0</v>
      </c>
      <c r="N34" s="251">
        <v>0</v>
      </c>
      <c r="O34" s="247">
        <v>0</v>
      </c>
      <c r="P34" s="247">
        <v>0</v>
      </c>
      <c r="Q34" s="247">
        <v>0</v>
      </c>
      <c r="R34" s="247">
        <v>0</v>
      </c>
      <c r="S34" s="252">
        <v>0</v>
      </c>
      <c r="T34" s="247">
        <v>4</v>
      </c>
      <c r="U34" s="251">
        <v>9</v>
      </c>
      <c r="V34" s="247">
        <v>0</v>
      </c>
      <c r="W34" s="247">
        <v>0</v>
      </c>
      <c r="X34" s="247">
        <v>0</v>
      </c>
      <c r="Y34" s="247">
        <v>0</v>
      </c>
      <c r="Z34" s="252">
        <v>0</v>
      </c>
      <c r="AA34" s="247">
        <v>0</v>
      </c>
      <c r="AB34" s="247">
        <v>9</v>
      </c>
      <c r="AC34" s="247">
        <v>0</v>
      </c>
      <c r="AD34" s="247">
        <v>0</v>
      </c>
      <c r="AE34" s="247">
        <v>0</v>
      </c>
      <c r="AF34" s="247">
        <f>F34+H34+J34+M34+O34+Q34+T34+V34+X34+AA34+AC34+AE34</f>
        <v>4</v>
      </c>
      <c r="AG34" s="253">
        <f>G34+I34+K34+N34+P34+R34+U34+W34+Y34+AB34+AD34</f>
        <v>18</v>
      </c>
    </row>
    <row r="35" spans="1:33" ht="15">
      <c r="A35" s="254" t="s">
        <v>14</v>
      </c>
      <c r="B35" s="255" t="s">
        <v>62</v>
      </c>
      <c r="C35" s="258" t="s">
        <v>163</v>
      </c>
      <c r="D35" s="256">
        <v>5</v>
      </c>
      <c r="E35" s="248">
        <v>3</v>
      </c>
      <c r="F35" s="247">
        <v>0</v>
      </c>
      <c r="G35" s="247">
        <v>0</v>
      </c>
      <c r="H35" s="247">
        <v>0</v>
      </c>
      <c r="I35" s="247">
        <v>0</v>
      </c>
      <c r="J35" s="247">
        <v>0</v>
      </c>
      <c r="K35" s="249">
        <v>0</v>
      </c>
      <c r="L35" s="250">
        <v>0</v>
      </c>
      <c r="M35" s="247">
        <v>0</v>
      </c>
      <c r="N35" s="251">
        <v>0</v>
      </c>
      <c r="O35" s="247">
        <v>0</v>
      </c>
      <c r="P35" s="247">
        <v>0</v>
      </c>
      <c r="Q35" s="247">
        <v>0</v>
      </c>
      <c r="R35" s="247">
        <v>0</v>
      </c>
      <c r="S35" s="252">
        <v>0</v>
      </c>
      <c r="T35" s="247">
        <v>3</v>
      </c>
      <c r="U35" s="251">
        <v>9</v>
      </c>
      <c r="V35" s="247">
        <v>0</v>
      </c>
      <c r="W35" s="247">
        <v>0</v>
      </c>
      <c r="X35" s="247">
        <v>0</v>
      </c>
      <c r="Y35" s="247">
        <v>0</v>
      </c>
      <c r="Z35" s="252">
        <v>0</v>
      </c>
      <c r="AA35" s="247">
        <v>0</v>
      </c>
      <c r="AB35" s="247">
        <v>0</v>
      </c>
      <c r="AC35" s="247">
        <v>0</v>
      </c>
      <c r="AD35" s="247">
        <v>0</v>
      </c>
      <c r="AE35" s="247">
        <v>0</v>
      </c>
      <c r="AF35" s="247">
        <f t="shared" si="0"/>
        <v>3</v>
      </c>
      <c r="AG35" s="253">
        <f t="shared" si="1"/>
        <v>9</v>
      </c>
    </row>
    <row r="36" spans="1:33" ht="15">
      <c r="A36" s="244"/>
      <c r="B36" s="260"/>
      <c r="C36" s="260"/>
      <c r="D36" s="121">
        <f aca="true" t="shared" si="3" ref="D36:AE36">SUM(D5:D35)</f>
        <v>222</v>
      </c>
      <c r="E36" s="248">
        <f t="shared" si="3"/>
        <v>91</v>
      </c>
      <c r="F36" s="256">
        <f t="shared" si="3"/>
        <v>7</v>
      </c>
      <c r="G36" s="121">
        <f t="shared" si="3"/>
        <v>45</v>
      </c>
      <c r="H36" s="256">
        <f t="shared" si="3"/>
        <v>1</v>
      </c>
      <c r="I36" s="121">
        <f t="shared" si="3"/>
        <v>0</v>
      </c>
      <c r="J36" s="256">
        <f t="shared" si="3"/>
        <v>1</v>
      </c>
      <c r="K36" s="256">
        <f t="shared" si="3"/>
        <v>0</v>
      </c>
      <c r="L36" s="261">
        <f t="shared" si="3"/>
        <v>0</v>
      </c>
      <c r="M36" s="259">
        <f t="shared" si="3"/>
        <v>26</v>
      </c>
      <c r="N36" s="262">
        <f t="shared" si="3"/>
        <v>27</v>
      </c>
      <c r="O36" s="259">
        <f t="shared" si="3"/>
        <v>2</v>
      </c>
      <c r="P36" s="259">
        <f t="shared" si="3"/>
        <v>0</v>
      </c>
      <c r="Q36" s="259">
        <f t="shared" si="3"/>
        <v>1</v>
      </c>
      <c r="R36" s="121">
        <f t="shared" si="3"/>
        <v>9</v>
      </c>
      <c r="S36" s="263">
        <f t="shared" si="3"/>
        <v>0</v>
      </c>
      <c r="T36" s="256">
        <f t="shared" si="3"/>
        <v>52</v>
      </c>
      <c r="U36" s="262">
        <f t="shared" si="3"/>
        <v>108</v>
      </c>
      <c r="V36" s="256">
        <f t="shared" si="3"/>
        <v>1</v>
      </c>
      <c r="W36" s="256">
        <f t="shared" si="3"/>
        <v>0</v>
      </c>
      <c r="X36" s="256">
        <f t="shared" si="3"/>
        <v>5</v>
      </c>
      <c r="Y36" s="256">
        <f t="shared" si="3"/>
        <v>9</v>
      </c>
      <c r="Z36" s="263">
        <f t="shared" si="3"/>
        <v>0</v>
      </c>
      <c r="AA36" s="259">
        <f t="shared" si="3"/>
        <v>19</v>
      </c>
      <c r="AB36" s="121">
        <f t="shared" si="3"/>
        <v>45</v>
      </c>
      <c r="AC36" s="259">
        <f t="shared" si="3"/>
        <v>0</v>
      </c>
      <c r="AD36" s="259">
        <f t="shared" si="3"/>
        <v>0</v>
      </c>
      <c r="AE36" s="259">
        <f t="shared" si="3"/>
        <v>0</v>
      </c>
      <c r="AF36" s="247">
        <f t="shared" si="0"/>
        <v>115</v>
      </c>
      <c r="AG36" s="253">
        <f t="shared" si="1"/>
        <v>243</v>
      </c>
    </row>
    <row r="37" spans="1:33" ht="15">
      <c r="A37" s="244"/>
      <c r="B37" s="260"/>
      <c r="C37" s="260"/>
      <c r="D37" s="264"/>
      <c r="E37" s="264" t="s">
        <v>14</v>
      </c>
      <c r="G37" s="265">
        <f>G36/18</f>
        <v>2.5</v>
      </c>
      <c r="N37" s="265">
        <f>N36/18</f>
        <v>1.5</v>
      </c>
      <c r="R37" s="7">
        <f>R36/18</f>
        <v>0.5</v>
      </c>
      <c r="U37" s="266">
        <f>U36/18</f>
        <v>6</v>
      </c>
      <c r="Y37" s="266">
        <f>Y36/18</f>
        <v>0.5</v>
      </c>
      <c r="AB37" s="7">
        <f>AB36/18</f>
        <v>2.5</v>
      </c>
      <c r="AG37" s="244">
        <f>AG36/18</f>
        <v>13.5</v>
      </c>
    </row>
    <row r="38" spans="1:33" ht="15">
      <c r="A38" s="244"/>
      <c r="B38" s="267" t="s">
        <v>165</v>
      </c>
      <c r="C38" s="268"/>
      <c r="D38" s="269">
        <v>49</v>
      </c>
      <c r="E38" s="264"/>
      <c r="F38" s="270"/>
      <c r="G38" s="270"/>
      <c r="H38" s="270"/>
      <c r="I38" s="270"/>
      <c r="J38" s="270"/>
      <c r="K38" s="270"/>
      <c r="L38" s="271"/>
      <c r="M38" s="272"/>
      <c r="N38" s="273"/>
      <c r="O38" s="272"/>
      <c r="P38" s="272"/>
      <c r="Q38" s="272" t="s">
        <v>14</v>
      </c>
      <c r="R38" s="272"/>
      <c r="S38" s="274"/>
      <c r="T38" s="270"/>
      <c r="U38" s="275"/>
      <c r="V38" s="270"/>
      <c r="W38" s="270"/>
      <c r="X38" s="270"/>
      <c r="Y38" s="270"/>
      <c r="Z38" s="274"/>
      <c r="AA38" s="272"/>
      <c r="AB38" s="272"/>
      <c r="AC38" s="272"/>
      <c r="AD38" s="272"/>
      <c r="AE38" s="272"/>
      <c r="AG38" s="243">
        <f>AF36+AG37</f>
        <v>128.5</v>
      </c>
    </row>
    <row r="39" spans="1:31" ht="18">
      <c r="A39" s="244"/>
      <c r="B39" s="260"/>
      <c r="C39" s="260"/>
      <c r="D39" s="264"/>
      <c r="E39" s="264"/>
      <c r="F39" s="270"/>
      <c r="G39" s="270"/>
      <c r="H39" s="270"/>
      <c r="I39" s="270"/>
      <c r="J39" s="270"/>
      <c r="K39" s="270"/>
      <c r="L39" s="271"/>
      <c r="M39" s="272"/>
      <c r="N39" s="273"/>
      <c r="O39" s="272"/>
      <c r="P39" s="272"/>
      <c r="Q39" s="272"/>
      <c r="R39" s="272"/>
      <c r="S39" s="274"/>
      <c r="T39" s="270"/>
      <c r="U39" s="275"/>
      <c r="W39" s="238"/>
      <c r="X39" s="276"/>
      <c r="Y39" s="238"/>
      <c r="Z39" s="274"/>
      <c r="AA39" s="272"/>
      <c r="AB39" s="272"/>
      <c r="AC39" s="272"/>
      <c r="AD39" s="272"/>
      <c r="AE39" s="272"/>
    </row>
    <row r="40" spans="2:26" ht="15">
      <c r="B40" s="28"/>
      <c r="C40" s="28"/>
      <c r="D40" s="238"/>
      <c r="E40" s="238" t="s">
        <v>22</v>
      </c>
      <c r="F40" s="13" t="s">
        <v>14</v>
      </c>
      <c r="G40" s="13"/>
      <c r="H40" s="13"/>
      <c r="I40" s="277" t="s">
        <v>20</v>
      </c>
      <c r="J40" s="277"/>
      <c r="K40" s="277"/>
      <c r="L40" s="278"/>
      <c r="M40" s="13" t="s">
        <v>21</v>
      </c>
      <c r="N40" s="64"/>
      <c r="O40" s="28"/>
      <c r="Q40" s="13"/>
      <c r="R40" s="28"/>
      <c r="T40" s="270"/>
      <c r="U40" s="29"/>
      <c r="V40" s="238"/>
      <c r="Z40" s="29"/>
    </row>
    <row r="41" spans="2:29" ht="15">
      <c r="B41" s="28"/>
      <c r="C41" s="37" t="s">
        <v>124</v>
      </c>
      <c r="D41" s="248"/>
      <c r="E41" s="279">
        <f>F36+G37</f>
        <v>9.5</v>
      </c>
      <c r="F41" s="280"/>
      <c r="G41" s="238"/>
      <c r="H41" s="238"/>
      <c r="I41" s="281">
        <f>H36</f>
        <v>1</v>
      </c>
      <c r="J41" s="282"/>
      <c r="K41" s="238"/>
      <c r="L41" s="283"/>
      <c r="M41" s="281">
        <v>1</v>
      </c>
      <c r="N41" s="284"/>
      <c r="O41" s="238"/>
      <c r="Q41" s="285"/>
      <c r="R41" s="28">
        <f>E41+I41+M41</f>
        <v>11.5</v>
      </c>
      <c r="T41" s="286"/>
      <c r="U41" s="29"/>
      <c r="V41" s="238"/>
      <c r="W41" s="238"/>
      <c r="X41" s="287"/>
      <c r="Y41" s="287"/>
      <c r="Z41" s="288"/>
      <c r="AA41" s="13"/>
      <c r="AC41" s="28"/>
    </row>
    <row r="42" spans="2:31" ht="15">
      <c r="B42" s="28"/>
      <c r="C42" s="28"/>
      <c r="D42" s="238"/>
      <c r="E42" s="238"/>
      <c r="F42" s="238"/>
      <c r="G42" s="238"/>
      <c r="H42" s="238"/>
      <c r="I42" s="238"/>
      <c r="J42" s="238"/>
      <c r="K42" s="238"/>
      <c r="L42" s="283"/>
      <c r="M42" s="238"/>
      <c r="N42" s="289"/>
      <c r="O42" s="238"/>
      <c r="Q42" s="28"/>
      <c r="R42" s="28"/>
      <c r="T42" s="286"/>
      <c r="U42" s="29"/>
      <c r="V42" s="238"/>
      <c r="W42" s="238"/>
      <c r="X42" s="287"/>
      <c r="Y42" s="287"/>
      <c r="Z42" s="288"/>
      <c r="AA42" s="13"/>
      <c r="AB42" s="28"/>
      <c r="AC42" s="28"/>
      <c r="AD42" s="28"/>
      <c r="AE42" s="28"/>
    </row>
    <row r="43" spans="2:29" ht="15">
      <c r="B43" s="28"/>
      <c r="C43" s="290" t="s">
        <v>127</v>
      </c>
      <c r="D43" s="291"/>
      <c r="E43" s="291">
        <f>M36</f>
        <v>26</v>
      </c>
      <c r="F43" s="280">
        <f>N37</f>
        <v>1.5</v>
      </c>
      <c r="G43" s="238"/>
      <c r="H43" s="238"/>
      <c r="I43" s="281">
        <f>O36</f>
        <v>2</v>
      </c>
      <c r="J43" s="282"/>
      <c r="K43" s="238"/>
      <c r="L43" s="283"/>
      <c r="M43" s="281">
        <f>Q36</f>
        <v>1</v>
      </c>
      <c r="N43" s="282">
        <f>R37</f>
        <v>0.5</v>
      </c>
      <c r="O43" s="238"/>
      <c r="Q43" s="13"/>
      <c r="R43" s="28">
        <f>E43+F43+I43+M43+N43</f>
        <v>31</v>
      </c>
      <c r="T43" s="286"/>
      <c r="U43" s="29"/>
      <c r="V43" s="238"/>
      <c r="W43" s="286"/>
      <c r="X43" s="286"/>
      <c r="Y43" s="287"/>
      <c r="Z43" s="288"/>
      <c r="AA43" s="13"/>
      <c r="AC43" s="28"/>
    </row>
    <row r="44" spans="2:31" ht="15">
      <c r="B44" s="28"/>
      <c r="C44" s="28"/>
      <c r="D44" s="238"/>
      <c r="E44" s="238"/>
      <c r="F44" s="238"/>
      <c r="G44" s="238"/>
      <c r="H44" s="238"/>
      <c r="I44" s="238"/>
      <c r="J44" s="238"/>
      <c r="K44" s="238"/>
      <c r="L44" s="283"/>
      <c r="M44" s="238"/>
      <c r="N44" s="289"/>
      <c r="O44" s="238"/>
      <c r="Q44" s="28"/>
      <c r="R44" s="28"/>
      <c r="T44" s="286"/>
      <c r="U44" s="29"/>
      <c r="V44" s="238"/>
      <c r="W44" s="238"/>
      <c r="X44" s="292"/>
      <c r="Y44" s="292"/>
      <c r="Z44" s="29"/>
      <c r="AA44" s="28"/>
      <c r="AB44" s="28"/>
      <c r="AC44" s="28"/>
      <c r="AD44" s="28"/>
      <c r="AE44" s="28"/>
    </row>
    <row r="45" spans="2:29" ht="15">
      <c r="B45" s="28"/>
      <c r="C45" s="37" t="s">
        <v>128</v>
      </c>
      <c r="D45" s="248"/>
      <c r="E45" s="248">
        <f>T36</f>
        <v>52</v>
      </c>
      <c r="F45" s="280">
        <f>U37</f>
        <v>6</v>
      </c>
      <c r="G45" s="238"/>
      <c r="H45" s="238"/>
      <c r="I45" s="281">
        <f>V36</f>
        <v>1</v>
      </c>
      <c r="J45" s="282"/>
      <c r="K45" s="238"/>
      <c r="L45" s="283"/>
      <c r="M45" s="281">
        <f>X36</f>
        <v>5</v>
      </c>
      <c r="N45" s="293">
        <f>Y37</f>
        <v>0.5</v>
      </c>
      <c r="O45" s="238"/>
      <c r="Q45" s="13"/>
      <c r="R45" s="28">
        <f>E45+F45+I45+M45+N45</f>
        <v>64.5</v>
      </c>
      <c r="T45" s="286"/>
      <c r="U45" s="29"/>
      <c r="V45" s="238"/>
      <c r="W45" s="238"/>
      <c r="X45" s="294"/>
      <c r="Y45" s="295"/>
      <c r="Z45" s="29"/>
      <c r="AA45" s="28"/>
      <c r="AC45" s="28"/>
    </row>
    <row r="46" spans="2:29" ht="15">
      <c r="B46" s="28"/>
      <c r="C46" s="28"/>
      <c r="D46" s="238"/>
      <c r="E46" s="238"/>
      <c r="F46" s="238"/>
      <c r="G46" s="238"/>
      <c r="H46" s="238"/>
      <c r="I46" s="238"/>
      <c r="J46" s="238"/>
      <c r="K46" s="238"/>
      <c r="L46" s="283"/>
      <c r="M46" s="238"/>
      <c r="N46" s="289"/>
      <c r="O46" s="238"/>
      <c r="Q46" s="28"/>
      <c r="R46" s="28"/>
      <c r="T46" s="286"/>
      <c r="U46" s="29"/>
      <c r="V46" s="238"/>
      <c r="W46" s="238"/>
      <c r="X46" s="238"/>
      <c r="Y46" s="238"/>
      <c r="Z46" s="29"/>
      <c r="AA46" s="28"/>
      <c r="AC46" s="28"/>
    </row>
    <row r="47" spans="2:29" ht="15">
      <c r="B47" s="28"/>
      <c r="C47" s="290" t="s">
        <v>166</v>
      </c>
      <c r="D47" s="291"/>
      <c r="E47" s="291">
        <f>AA36</f>
        <v>19</v>
      </c>
      <c r="F47" s="280">
        <f>AB37</f>
        <v>2.5</v>
      </c>
      <c r="G47" s="238"/>
      <c r="H47" s="238"/>
      <c r="I47" s="238"/>
      <c r="J47" s="238"/>
      <c r="K47" s="238"/>
      <c r="L47" s="283"/>
      <c r="M47" s="238"/>
      <c r="N47" s="289"/>
      <c r="O47" s="238"/>
      <c r="Q47" s="28"/>
      <c r="R47" s="28">
        <f>E47+F47</f>
        <v>21.5</v>
      </c>
      <c r="T47" s="286"/>
      <c r="U47" s="29"/>
      <c r="V47" s="286"/>
      <c r="W47" s="238"/>
      <c r="X47" s="238"/>
      <c r="Y47" s="238"/>
      <c r="Z47" s="29"/>
      <c r="AA47" s="28"/>
      <c r="AC47" s="28"/>
    </row>
    <row r="48" spans="2:29" ht="18">
      <c r="B48" s="28"/>
      <c r="C48" s="28"/>
      <c r="D48" s="238"/>
      <c r="E48" s="238"/>
      <c r="F48" s="238"/>
      <c r="G48" s="238"/>
      <c r="H48" s="238"/>
      <c r="I48" s="238"/>
      <c r="J48" s="238"/>
      <c r="K48" s="238"/>
      <c r="L48" s="283"/>
      <c r="M48" s="238"/>
      <c r="N48" s="289"/>
      <c r="O48" s="238"/>
      <c r="Q48" s="13" t="s">
        <v>3</v>
      </c>
      <c r="R48" s="296">
        <f>SUM(R41:R47)</f>
        <v>128.5</v>
      </c>
      <c r="T48" s="276"/>
      <c r="U48" s="29"/>
      <c r="V48" s="297"/>
      <c r="W48" s="297"/>
      <c r="X48" s="238"/>
      <c r="Y48" s="297"/>
      <c r="Z48" s="29"/>
      <c r="AA48" s="28"/>
      <c r="AC48" s="298"/>
    </row>
    <row r="49" spans="2:27" ht="15">
      <c r="B49" s="28"/>
      <c r="C49" s="28"/>
      <c r="D49" s="238"/>
      <c r="E49" s="238"/>
      <c r="F49" s="28"/>
      <c r="G49" s="28"/>
      <c r="H49" s="28"/>
      <c r="I49" s="239"/>
      <c r="J49" s="239"/>
      <c r="K49" s="239"/>
      <c r="L49" s="278"/>
      <c r="M49" s="28"/>
      <c r="N49" s="64"/>
      <c r="O49" s="28"/>
      <c r="P49" s="238"/>
      <c r="Q49" s="28"/>
      <c r="R49" s="28"/>
      <c r="S49" s="29"/>
      <c r="T49" s="299"/>
      <c r="U49" s="238"/>
      <c r="V49" s="297"/>
      <c r="W49" s="297"/>
      <c r="X49" s="286"/>
      <c r="Y49" s="297"/>
      <c r="Z49" s="30"/>
      <c r="AA49" s="59"/>
    </row>
    <row r="50" spans="2:26" ht="18">
      <c r="B50" s="276"/>
      <c r="C50" s="292"/>
      <c r="D50" s="292"/>
      <c r="E50" s="292"/>
      <c r="F50" s="300"/>
      <c r="G50" s="28"/>
      <c r="H50" s="28"/>
      <c r="I50" s="239"/>
      <c r="J50" s="239"/>
      <c r="K50" s="239"/>
      <c r="L50" s="278"/>
      <c r="M50" s="28"/>
      <c r="N50" s="64"/>
      <c r="O50" s="28"/>
      <c r="P50" s="28"/>
      <c r="Q50" s="28"/>
      <c r="R50" s="28"/>
      <c r="S50" s="29"/>
      <c r="T50" s="238"/>
      <c r="U50" s="238"/>
      <c r="V50" s="238"/>
      <c r="W50" s="238"/>
      <c r="X50" s="238"/>
      <c r="Y50" s="238"/>
      <c r="Z50" s="29"/>
    </row>
    <row r="51" spans="2:26" ht="15">
      <c r="B51" s="301"/>
      <c r="C51" s="292"/>
      <c r="D51" s="292"/>
      <c r="E51" s="292"/>
      <c r="F51" s="300"/>
      <c r="G51" s="28"/>
      <c r="H51" s="13"/>
      <c r="I51" s="277"/>
      <c r="J51" s="277"/>
      <c r="K51" s="277"/>
      <c r="L51" s="302"/>
      <c r="M51" s="298"/>
      <c r="O51" s="303"/>
      <c r="P51" s="304"/>
      <c r="Q51" s="13"/>
      <c r="R51" s="13"/>
      <c r="S51" s="29"/>
      <c r="T51" s="238"/>
      <c r="U51" s="238"/>
      <c r="V51" s="238"/>
      <c r="W51" s="238"/>
      <c r="X51" s="238"/>
      <c r="Y51" s="238"/>
      <c r="Z51" s="29"/>
    </row>
    <row r="52" spans="2:26" ht="15">
      <c r="B52" s="287"/>
      <c r="C52" s="292"/>
      <c r="D52" s="292"/>
      <c r="E52" s="292"/>
      <c r="F52" s="300"/>
      <c r="G52" s="28"/>
      <c r="H52" s="13"/>
      <c r="I52" s="277"/>
      <c r="J52" s="277"/>
      <c r="K52" s="277"/>
      <c r="L52" s="302"/>
      <c r="M52" s="13"/>
      <c r="O52" s="303"/>
      <c r="P52" s="304"/>
      <c r="Q52" s="13"/>
      <c r="R52" s="13"/>
      <c r="S52" s="29"/>
      <c r="T52" s="238"/>
      <c r="U52" s="238"/>
      <c r="V52" s="238"/>
      <c r="W52" s="238"/>
      <c r="X52" s="238"/>
      <c r="Y52" s="238"/>
      <c r="Z52" s="29"/>
    </row>
    <row r="53" spans="2:26" ht="18">
      <c r="B53" s="276"/>
      <c r="C53" s="292"/>
      <c r="D53" s="292"/>
      <c r="E53" s="292"/>
      <c r="F53" s="300"/>
      <c r="G53" s="28"/>
      <c r="H53" s="13"/>
      <c r="I53" s="277"/>
      <c r="J53" s="277"/>
      <c r="K53" s="277"/>
      <c r="L53" s="302"/>
      <c r="M53" s="13"/>
      <c r="O53" s="303"/>
      <c r="P53" s="305"/>
      <c r="Q53" s="13"/>
      <c r="R53" s="13"/>
      <c r="S53" s="29"/>
      <c r="T53" s="238"/>
      <c r="U53" s="238"/>
      <c r="V53" s="238"/>
      <c r="W53" s="238"/>
      <c r="X53" s="238"/>
      <c r="Y53" s="238"/>
      <c r="Z53" s="29"/>
    </row>
    <row r="54" spans="2:26" ht="18">
      <c r="B54" s="276"/>
      <c r="C54" s="292"/>
      <c r="D54" s="292"/>
      <c r="E54" s="292"/>
      <c r="F54" s="300"/>
      <c r="G54" s="28"/>
      <c r="H54" s="13"/>
      <c r="I54" s="277"/>
      <c r="J54" s="277"/>
      <c r="K54" s="277"/>
      <c r="L54" s="302"/>
      <c r="M54" s="13"/>
      <c r="O54" s="303"/>
      <c r="P54" s="304"/>
      <c r="Q54" s="13"/>
      <c r="R54" s="13"/>
      <c r="S54" s="29"/>
      <c r="T54" s="238"/>
      <c r="U54" s="238"/>
      <c r="V54" s="238"/>
      <c r="W54" s="238"/>
      <c r="X54" s="238"/>
      <c r="Y54" s="238"/>
      <c r="Z54" s="29"/>
    </row>
    <row r="55" spans="2:26" ht="15">
      <c r="B55" s="28"/>
      <c r="C55" s="306"/>
      <c r="D55" s="307"/>
      <c r="E55" s="307"/>
      <c r="F55" s="306"/>
      <c r="G55" s="306"/>
      <c r="H55" s="13"/>
      <c r="I55" s="277"/>
      <c r="J55" s="277"/>
      <c r="K55" s="277"/>
      <c r="L55" s="302"/>
      <c r="M55" s="13"/>
      <c r="O55" s="303"/>
      <c r="P55" s="304"/>
      <c r="Q55" s="13"/>
      <c r="R55" s="13"/>
      <c r="S55" s="29"/>
      <c r="T55" s="238"/>
      <c r="U55" s="238"/>
      <c r="V55" s="238"/>
      <c r="W55" s="238"/>
      <c r="X55" s="238"/>
      <c r="Y55" s="238"/>
      <c r="Z55" s="29"/>
    </row>
    <row r="56" spans="2:26" ht="15">
      <c r="B56" s="28"/>
      <c r="C56" s="306"/>
      <c r="D56" s="307"/>
      <c r="E56" s="307"/>
      <c r="F56" s="306"/>
      <c r="G56" s="306"/>
      <c r="H56" s="13"/>
      <c r="I56" s="277"/>
      <c r="J56" s="277"/>
      <c r="K56" s="277"/>
      <c r="L56" s="302"/>
      <c r="M56" s="13"/>
      <c r="O56" s="303"/>
      <c r="P56" s="305"/>
      <c r="Q56" s="13"/>
      <c r="R56" s="13"/>
      <c r="S56" s="29"/>
      <c r="T56" s="238"/>
      <c r="U56" s="238"/>
      <c r="V56" s="238"/>
      <c r="W56" s="238"/>
      <c r="X56" s="238"/>
      <c r="Y56" s="238"/>
      <c r="Z56" s="29"/>
    </row>
    <row r="57" spans="8:20" ht="15">
      <c r="H57" s="28"/>
      <c r="I57" s="28"/>
      <c r="J57" s="28"/>
      <c r="K57" s="28"/>
      <c r="L57" s="28"/>
      <c r="M57" s="28"/>
      <c r="O57" s="303"/>
      <c r="P57" s="305"/>
      <c r="Q57" s="28"/>
      <c r="R57" s="28"/>
      <c r="S57" s="28"/>
      <c r="T57" s="238"/>
    </row>
    <row r="58" spans="2:31" ht="15">
      <c r="B58" s="303"/>
      <c r="C58" s="305"/>
      <c r="D58" s="292"/>
      <c r="E58" s="292"/>
      <c r="F58" s="300"/>
      <c r="G58" s="28"/>
      <c r="H58" s="28"/>
      <c r="I58" s="28"/>
      <c r="J58" s="28"/>
      <c r="K58" s="28"/>
      <c r="L58" s="28"/>
      <c r="M58" s="28"/>
      <c r="O58" s="300"/>
      <c r="P58" s="300"/>
      <c r="Q58" s="28"/>
      <c r="R58" s="28"/>
      <c r="S58" s="28"/>
      <c r="T58" s="238"/>
      <c r="U58" s="238"/>
      <c r="V58" s="238"/>
      <c r="W58" s="238"/>
      <c r="X58" s="238"/>
      <c r="Y58" s="238"/>
      <c r="Z58" s="28"/>
      <c r="AA58" s="28"/>
      <c r="AB58" s="28"/>
      <c r="AC58" s="28"/>
      <c r="AD58" s="28"/>
      <c r="AE58" s="28"/>
    </row>
    <row r="59" spans="2:31" ht="15">
      <c r="B59" s="303"/>
      <c r="C59" s="305"/>
      <c r="D59" s="292"/>
      <c r="E59" s="292"/>
      <c r="F59" s="300"/>
      <c r="G59" s="28"/>
      <c r="H59" s="28"/>
      <c r="I59" s="28"/>
      <c r="J59" s="28"/>
      <c r="K59" s="28"/>
      <c r="L59" s="28"/>
      <c r="M59" s="28"/>
      <c r="O59" s="300"/>
      <c r="P59" s="300"/>
      <c r="Q59" s="28"/>
      <c r="R59" s="28"/>
      <c r="S59" s="28"/>
      <c r="T59" s="238"/>
      <c r="U59" s="238"/>
      <c r="V59" s="238"/>
      <c r="W59" s="238"/>
      <c r="X59" s="238"/>
      <c r="Y59" s="238"/>
      <c r="Z59" s="28"/>
      <c r="AA59" s="28"/>
      <c r="AB59" s="28"/>
      <c r="AC59" s="28"/>
      <c r="AD59" s="28"/>
      <c r="AE59" s="28"/>
    </row>
    <row r="60" spans="2:31" ht="15">
      <c r="B60" s="303"/>
      <c r="C60" s="305"/>
      <c r="D60" s="292"/>
      <c r="E60" s="292"/>
      <c r="F60" s="300"/>
      <c r="G60" s="28"/>
      <c r="H60" s="28"/>
      <c r="I60" s="28"/>
      <c r="J60" s="28"/>
      <c r="K60" s="28"/>
      <c r="L60" s="28"/>
      <c r="M60" s="28"/>
      <c r="O60" s="300"/>
      <c r="P60" s="300"/>
      <c r="Q60" s="28"/>
      <c r="R60" s="28"/>
      <c r="S60" s="28"/>
      <c r="T60" s="238"/>
      <c r="U60" s="238"/>
      <c r="V60" s="238"/>
      <c r="W60" s="238"/>
      <c r="X60" s="238"/>
      <c r="Y60" s="238"/>
      <c r="Z60" s="28"/>
      <c r="AA60" s="28"/>
      <c r="AB60" s="28"/>
      <c r="AC60" s="28"/>
      <c r="AD60" s="28"/>
      <c r="AE60" s="28"/>
    </row>
    <row r="61" spans="2:31" ht="15">
      <c r="B61" s="303"/>
      <c r="C61" s="305"/>
      <c r="D61" s="292"/>
      <c r="E61" s="292"/>
      <c r="F61" s="300"/>
      <c r="G61" s="28"/>
      <c r="H61" s="28"/>
      <c r="I61" s="28"/>
      <c r="J61" s="28"/>
      <c r="K61" s="28"/>
      <c r="L61" s="28"/>
      <c r="M61" s="28"/>
      <c r="O61" s="300"/>
      <c r="P61" s="300"/>
      <c r="Q61" s="28"/>
      <c r="R61" s="28"/>
      <c r="S61" s="28"/>
      <c r="T61" s="238"/>
      <c r="U61" s="238"/>
      <c r="V61" s="238"/>
      <c r="W61" s="238"/>
      <c r="X61" s="238"/>
      <c r="Y61" s="238"/>
      <c r="Z61" s="28"/>
      <c r="AA61" s="28"/>
      <c r="AB61" s="28"/>
      <c r="AC61" s="28"/>
      <c r="AD61" s="28"/>
      <c r="AE61" s="28"/>
    </row>
    <row r="62" spans="2:31" ht="15">
      <c r="B62" s="303"/>
      <c r="C62" s="305"/>
      <c r="D62" s="292"/>
      <c r="E62" s="292"/>
      <c r="F62" s="300"/>
      <c r="G62" s="28"/>
      <c r="H62" s="28"/>
      <c r="I62" s="28"/>
      <c r="J62" s="28"/>
      <c r="K62" s="28"/>
      <c r="L62" s="28"/>
      <c r="M62" s="28"/>
      <c r="O62" s="300"/>
      <c r="P62" s="300"/>
      <c r="Q62" s="28"/>
      <c r="R62" s="28"/>
      <c r="S62" s="28"/>
      <c r="T62" s="238"/>
      <c r="U62" s="238"/>
      <c r="V62" s="238"/>
      <c r="W62" s="238"/>
      <c r="X62" s="238"/>
      <c r="Y62" s="238"/>
      <c r="Z62" s="28"/>
      <c r="AA62" s="28"/>
      <c r="AB62" s="28"/>
      <c r="AC62" s="28"/>
      <c r="AD62" s="28"/>
      <c r="AE62" s="28"/>
    </row>
    <row r="63" spans="2:31" ht="15">
      <c r="B63" s="303"/>
      <c r="C63" s="305"/>
      <c r="D63" s="292"/>
      <c r="E63" s="292"/>
      <c r="F63" s="300"/>
      <c r="G63" s="28"/>
      <c r="H63" s="28"/>
      <c r="I63" s="28"/>
      <c r="J63" s="28"/>
      <c r="K63" s="28"/>
      <c r="L63" s="28"/>
      <c r="M63" s="28"/>
      <c r="O63" s="300"/>
      <c r="P63" s="300"/>
      <c r="Q63" s="28"/>
      <c r="R63" s="28"/>
      <c r="S63" s="28"/>
      <c r="T63" s="238"/>
      <c r="U63" s="238"/>
      <c r="V63" s="238"/>
      <c r="W63" s="238"/>
      <c r="X63" s="238"/>
      <c r="Y63" s="238"/>
      <c r="Z63" s="28"/>
      <c r="AA63" s="28"/>
      <c r="AB63" s="28"/>
      <c r="AC63" s="28"/>
      <c r="AD63" s="28"/>
      <c r="AE63" s="28"/>
    </row>
    <row r="64" spans="2:31" ht="15">
      <c r="B64" s="303"/>
      <c r="C64" s="305"/>
      <c r="D64" s="292"/>
      <c r="E64" s="292"/>
      <c r="F64" s="300"/>
      <c r="G64" s="28"/>
      <c r="H64" s="28"/>
      <c r="I64" s="28"/>
      <c r="J64" s="28"/>
      <c r="K64" s="28"/>
      <c r="L64" s="28"/>
      <c r="M64" s="28"/>
      <c r="O64" s="300"/>
      <c r="P64" s="300"/>
      <c r="Q64" s="28"/>
      <c r="R64" s="28"/>
      <c r="S64" s="28"/>
      <c r="T64" s="238"/>
      <c r="U64" s="238"/>
      <c r="V64" s="238"/>
      <c r="W64" s="238"/>
      <c r="X64" s="238"/>
      <c r="Y64" s="238"/>
      <c r="Z64" s="28"/>
      <c r="AA64" s="28"/>
      <c r="AB64" s="28"/>
      <c r="AC64" s="28"/>
      <c r="AD64" s="28"/>
      <c r="AE64" s="28"/>
    </row>
    <row r="65" spans="2:31" ht="15">
      <c r="B65" s="303"/>
      <c r="C65" s="305"/>
      <c r="D65" s="292"/>
      <c r="E65" s="292"/>
      <c r="F65" s="300"/>
      <c r="G65" s="28"/>
      <c r="H65" s="28"/>
      <c r="I65" s="28"/>
      <c r="J65" s="28"/>
      <c r="K65" s="28"/>
      <c r="L65" s="28"/>
      <c r="M65" s="28"/>
      <c r="O65" s="300"/>
      <c r="P65" s="300"/>
      <c r="Q65" s="28"/>
      <c r="R65" s="28"/>
      <c r="S65" s="28"/>
      <c r="T65" s="238"/>
      <c r="U65" s="238"/>
      <c r="V65" s="238"/>
      <c r="W65" s="238"/>
      <c r="X65" s="238"/>
      <c r="Y65" s="238"/>
      <c r="Z65" s="28"/>
      <c r="AA65" s="28"/>
      <c r="AB65" s="28"/>
      <c r="AC65" s="28"/>
      <c r="AD65" s="28"/>
      <c r="AE65" s="28"/>
    </row>
    <row r="66" spans="2:31" ht="15">
      <c r="B66" s="303"/>
      <c r="C66" s="305"/>
      <c r="D66" s="292"/>
      <c r="E66" s="292"/>
      <c r="F66" s="300"/>
      <c r="G66" s="308"/>
      <c r="H66" s="28"/>
      <c r="I66" s="28"/>
      <c r="J66" s="28"/>
      <c r="K66" s="28"/>
      <c r="L66" s="28"/>
      <c r="M66" s="28"/>
      <c r="O66" s="300"/>
      <c r="P66" s="300"/>
      <c r="Q66" s="28"/>
      <c r="R66" s="28"/>
      <c r="S66" s="28"/>
      <c r="T66" s="238"/>
      <c r="U66" s="238"/>
      <c r="V66" s="238"/>
      <c r="W66" s="238"/>
      <c r="X66" s="238"/>
      <c r="Y66" s="238"/>
      <c r="Z66" s="28"/>
      <c r="AA66" s="28"/>
      <c r="AB66" s="28"/>
      <c r="AC66" s="28"/>
      <c r="AD66" s="28"/>
      <c r="AE66" s="28"/>
    </row>
    <row r="67" spans="2:31" ht="15">
      <c r="B67" s="303"/>
      <c r="C67" s="305"/>
      <c r="D67" s="292"/>
      <c r="E67" s="292"/>
      <c r="F67" s="300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38"/>
      <c r="U67" s="238"/>
      <c r="V67" s="238"/>
      <c r="W67" s="238"/>
      <c r="X67" s="238"/>
      <c r="Y67" s="238"/>
      <c r="Z67" s="28"/>
      <c r="AA67" s="28"/>
      <c r="AB67" s="28"/>
      <c r="AC67" s="28"/>
      <c r="AD67" s="28"/>
      <c r="AE67" s="28"/>
    </row>
    <row r="68" spans="2:31" ht="15">
      <c r="B68" s="303"/>
      <c r="C68" s="305"/>
      <c r="D68" s="292"/>
      <c r="E68" s="292"/>
      <c r="F68" s="300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38"/>
      <c r="U68" s="238"/>
      <c r="V68" s="238"/>
      <c r="W68" s="238"/>
      <c r="X68" s="238"/>
      <c r="Y68" s="238"/>
      <c r="Z68" s="28"/>
      <c r="AA68" s="28"/>
      <c r="AB68" s="28"/>
      <c r="AC68" s="28"/>
      <c r="AD68" s="28"/>
      <c r="AE68" s="28"/>
    </row>
    <row r="69" spans="2:31" ht="15">
      <c r="B69" s="303"/>
      <c r="C69" s="305"/>
      <c r="D69" s="292"/>
      <c r="E69" s="292"/>
      <c r="F69" s="300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38"/>
      <c r="U69" s="238"/>
      <c r="V69" s="238"/>
      <c r="W69" s="238"/>
      <c r="X69" s="238"/>
      <c r="Y69" s="238"/>
      <c r="Z69" s="28"/>
      <c r="AA69" s="28"/>
      <c r="AB69" s="28"/>
      <c r="AC69" s="28"/>
      <c r="AD69" s="28"/>
      <c r="AE69" s="28"/>
    </row>
    <row r="70" spans="2:31" ht="15">
      <c r="B70" s="303"/>
      <c r="C70" s="305"/>
      <c r="D70" s="292"/>
      <c r="E70" s="292"/>
      <c r="F70" s="300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38"/>
      <c r="U70" s="238"/>
      <c r="V70" s="238"/>
      <c r="W70" s="238"/>
      <c r="X70" s="238"/>
      <c r="Y70" s="238"/>
      <c r="Z70" s="28"/>
      <c r="AA70" s="28"/>
      <c r="AB70" s="28"/>
      <c r="AC70" s="28"/>
      <c r="AD70" s="28"/>
      <c r="AE70" s="28"/>
    </row>
    <row r="71" spans="2:31" ht="15">
      <c r="B71" s="303"/>
      <c r="C71" s="305"/>
      <c r="D71" s="292"/>
      <c r="E71" s="292"/>
      <c r="F71" s="300"/>
      <c r="G71" s="30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38"/>
      <c r="U71" s="238"/>
      <c r="V71" s="238"/>
      <c r="W71" s="238"/>
      <c r="X71" s="238"/>
      <c r="Y71" s="238"/>
      <c r="Z71" s="28"/>
      <c r="AA71" s="28"/>
      <c r="AB71" s="28"/>
      <c r="AC71" s="28"/>
      <c r="AD71" s="28"/>
      <c r="AE71" s="28"/>
    </row>
    <row r="72" spans="2:31" ht="15">
      <c r="B72" s="303"/>
      <c r="C72" s="305"/>
      <c r="D72" s="292"/>
      <c r="E72" s="292"/>
      <c r="F72" s="300"/>
      <c r="G72" s="308"/>
      <c r="H72" s="28"/>
      <c r="I72" s="28"/>
      <c r="J72" s="28"/>
      <c r="K72" s="28"/>
      <c r="L72" s="28"/>
      <c r="M72" s="298"/>
      <c r="N72" s="28"/>
      <c r="O72" s="28"/>
      <c r="P72" s="300"/>
      <c r="Q72" s="300"/>
      <c r="R72" s="300"/>
      <c r="S72" s="28"/>
      <c r="T72" s="238"/>
      <c r="U72" s="238"/>
      <c r="V72" s="238"/>
      <c r="W72" s="238"/>
      <c r="X72" s="238"/>
      <c r="Y72" s="238"/>
      <c r="Z72" s="28"/>
      <c r="AA72" s="28"/>
      <c r="AB72" s="28"/>
      <c r="AC72" s="28"/>
      <c r="AD72" s="28"/>
      <c r="AE72" s="28"/>
    </row>
    <row r="73" spans="2:31" ht="15">
      <c r="B73" s="303"/>
      <c r="C73" s="305"/>
      <c r="D73" s="292"/>
      <c r="E73" s="292"/>
      <c r="F73" s="300"/>
      <c r="G73" s="308"/>
      <c r="H73" s="28"/>
      <c r="I73" s="28"/>
      <c r="J73" s="28"/>
      <c r="K73" s="28"/>
      <c r="L73" s="28"/>
      <c r="M73" s="28"/>
      <c r="N73" s="28"/>
      <c r="O73" s="28"/>
      <c r="P73" s="13"/>
      <c r="Q73" s="300"/>
      <c r="R73" s="300"/>
      <c r="S73" s="28"/>
      <c r="T73" s="238"/>
      <c r="U73" s="238"/>
      <c r="V73" s="238"/>
      <c r="W73" s="238"/>
      <c r="X73" s="238"/>
      <c r="Y73" s="238"/>
      <c r="Z73" s="28"/>
      <c r="AA73" s="28"/>
      <c r="AB73" s="28"/>
      <c r="AC73" s="28"/>
      <c r="AD73" s="28"/>
      <c r="AE73" s="28"/>
    </row>
    <row r="74" spans="2:31" ht="15">
      <c r="B74" s="303"/>
      <c r="C74" s="305"/>
      <c r="D74" s="292"/>
      <c r="E74" s="292"/>
      <c r="F74" s="300"/>
      <c r="G74" s="28"/>
      <c r="H74" s="28"/>
      <c r="I74" s="28"/>
      <c r="J74" s="28"/>
      <c r="K74" s="28"/>
      <c r="L74" s="28"/>
      <c r="M74" s="28"/>
      <c r="N74" s="28"/>
      <c r="O74" s="28"/>
      <c r="P74" s="13"/>
      <c r="Q74" s="300"/>
      <c r="R74" s="300"/>
      <c r="S74" s="28"/>
      <c r="T74" s="238"/>
      <c r="U74" s="238"/>
      <c r="V74" s="238"/>
      <c r="W74" s="238"/>
      <c r="X74" s="238"/>
      <c r="Y74" s="238"/>
      <c r="Z74" s="28"/>
      <c r="AA74" s="28"/>
      <c r="AB74" s="28"/>
      <c r="AC74" s="28"/>
      <c r="AD74" s="28"/>
      <c r="AE74" s="28"/>
    </row>
    <row r="75" spans="2:31" ht="15">
      <c r="B75" s="303"/>
      <c r="C75" s="305"/>
      <c r="D75" s="292"/>
      <c r="E75" s="292"/>
      <c r="F75" s="300"/>
      <c r="G75" s="28"/>
      <c r="H75" s="28"/>
      <c r="I75" s="28"/>
      <c r="J75" s="28"/>
      <c r="K75" s="28"/>
      <c r="L75" s="28"/>
      <c r="M75" s="28"/>
      <c r="N75" s="28"/>
      <c r="O75" s="28"/>
      <c r="P75" s="298"/>
      <c r="Q75" s="298"/>
      <c r="R75" s="298"/>
      <c r="S75" s="298"/>
      <c r="T75" s="297"/>
      <c r="U75" s="297"/>
      <c r="V75" s="238"/>
      <c r="W75" s="238"/>
      <c r="X75" s="238"/>
      <c r="Y75" s="238"/>
      <c r="Z75" s="28"/>
      <c r="AA75" s="28"/>
      <c r="AB75" s="28"/>
      <c r="AC75" s="28"/>
      <c r="AD75" s="28"/>
      <c r="AE75" s="28"/>
    </row>
    <row r="76" spans="2:31" ht="15">
      <c r="B76" s="303"/>
      <c r="C76" s="305"/>
      <c r="D76" s="292"/>
      <c r="E76" s="292"/>
      <c r="F76" s="300"/>
      <c r="G76" s="28"/>
      <c r="H76" s="28"/>
      <c r="I76" s="28"/>
      <c r="J76" s="28"/>
      <c r="K76" s="28"/>
      <c r="L76" s="28"/>
      <c r="M76" s="28"/>
      <c r="N76" s="28"/>
      <c r="O76" s="28"/>
      <c r="P76" s="298"/>
      <c r="Q76" s="298"/>
      <c r="R76" s="298"/>
      <c r="S76" s="298"/>
      <c r="T76" s="297"/>
      <c r="U76" s="297"/>
      <c r="V76" s="238"/>
      <c r="W76" s="238"/>
      <c r="X76" s="238"/>
      <c r="Y76" s="238"/>
      <c r="Z76" s="28"/>
      <c r="AA76" s="28"/>
      <c r="AB76" s="28"/>
      <c r="AC76" s="28"/>
      <c r="AD76" s="28"/>
      <c r="AE76" s="28"/>
    </row>
    <row r="77" spans="2:31" ht="15">
      <c r="B77" s="303"/>
      <c r="C77" s="305"/>
      <c r="D77" s="292"/>
      <c r="E77" s="292"/>
      <c r="F77" s="300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38"/>
      <c r="U77" s="238"/>
      <c r="V77" s="238"/>
      <c r="W77" s="238"/>
      <c r="X77" s="238"/>
      <c r="Y77" s="238"/>
      <c r="Z77" s="28"/>
      <c r="AA77" s="28"/>
      <c r="AB77" s="28"/>
      <c r="AC77" s="28"/>
      <c r="AD77" s="28"/>
      <c r="AE77" s="28"/>
    </row>
    <row r="78" spans="2:31" ht="15">
      <c r="B78" s="303"/>
      <c r="C78" s="305"/>
      <c r="D78" s="292"/>
      <c r="E78" s="292"/>
      <c r="F78" s="300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38"/>
      <c r="U78" s="238"/>
      <c r="V78" s="238"/>
      <c r="W78" s="238"/>
      <c r="X78" s="238"/>
      <c r="Y78" s="238"/>
      <c r="Z78" s="28"/>
      <c r="AA78" s="28"/>
      <c r="AB78" s="28"/>
      <c r="AC78" s="28"/>
      <c r="AD78" s="28"/>
      <c r="AE78" s="28"/>
    </row>
    <row r="79" spans="2:31" ht="15">
      <c r="B79" s="303"/>
      <c r="C79" s="305"/>
      <c r="D79" s="292"/>
      <c r="E79" s="292"/>
      <c r="F79" s="300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38"/>
      <c r="U79" s="238"/>
      <c r="V79" s="238"/>
      <c r="W79" s="238"/>
      <c r="X79" s="238"/>
      <c r="Y79" s="238"/>
      <c r="Z79" s="28"/>
      <c r="AA79" s="28"/>
      <c r="AB79" s="28"/>
      <c r="AC79" s="28"/>
      <c r="AD79" s="28"/>
      <c r="AE79" s="28"/>
    </row>
    <row r="80" spans="2:31" ht="15">
      <c r="B80" s="303"/>
      <c r="C80" s="304"/>
      <c r="D80" s="309"/>
      <c r="E80" s="309"/>
      <c r="F80" s="300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38"/>
      <c r="U80" s="238"/>
      <c r="V80" s="238"/>
      <c r="W80" s="238"/>
      <c r="X80" s="238"/>
      <c r="Y80" s="238"/>
      <c r="Z80" s="28"/>
      <c r="AA80" s="28"/>
      <c r="AB80" s="28"/>
      <c r="AC80" s="28"/>
      <c r="AD80" s="28"/>
      <c r="AE80" s="28"/>
    </row>
    <row r="81" spans="2:31" ht="15">
      <c r="B81" s="303"/>
      <c r="C81" s="304"/>
      <c r="D81" s="309"/>
      <c r="E81" s="309"/>
      <c r="F81" s="300"/>
      <c r="G81" s="28"/>
      <c r="H81" s="28"/>
      <c r="I81" s="28"/>
      <c r="J81" s="28"/>
      <c r="K81" s="28"/>
      <c r="L81" s="28"/>
      <c r="M81" s="298"/>
      <c r="N81" s="298"/>
      <c r="O81" s="298"/>
      <c r="P81" s="28"/>
      <c r="Q81" s="28"/>
      <c r="R81" s="28"/>
      <c r="S81" s="28"/>
      <c r="T81" s="238"/>
      <c r="U81" s="238"/>
      <c r="V81" s="238"/>
      <c r="W81" s="238"/>
      <c r="X81" s="238"/>
      <c r="Y81" s="238"/>
      <c r="Z81" s="28"/>
      <c r="AA81" s="28"/>
      <c r="AB81" s="28"/>
      <c r="AC81" s="28"/>
      <c r="AD81" s="28"/>
      <c r="AE81" s="28"/>
    </row>
    <row r="82" spans="2:31" ht="15">
      <c r="B82" s="303"/>
      <c r="C82" s="305"/>
      <c r="D82" s="292"/>
      <c r="E82" s="292"/>
      <c r="F82" s="300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38"/>
      <c r="U82" s="238"/>
      <c r="V82" s="238"/>
      <c r="W82" s="238"/>
      <c r="X82" s="238"/>
      <c r="Y82" s="238"/>
      <c r="Z82" s="28"/>
      <c r="AA82" s="28"/>
      <c r="AB82" s="28"/>
      <c r="AC82" s="28"/>
      <c r="AD82" s="28"/>
      <c r="AE82" s="28"/>
    </row>
    <row r="83" spans="2:31" ht="15">
      <c r="B83" s="303"/>
      <c r="C83" s="304"/>
      <c r="D83" s="309"/>
      <c r="E83" s="309"/>
      <c r="F83" s="300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38"/>
      <c r="U83" s="238"/>
      <c r="V83" s="238"/>
      <c r="W83" s="238"/>
      <c r="X83" s="238"/>
      <c r="Y83" s="238"/>
      <c r="Z83" s="28"/>
      <c r="AA83" s="28"/>
      <c r="AB83" s="28"/>
      <c r="AC83" s="28"/>
      <c r="AD83" s="28"/>
      <c r="AE83" s="28"/>
    </row>
    <row r="84" spans="2:31" ht="15">
      <c r="B84" s="303"/>
      <c r="C84" s="304"/>
      <c r="D84" s="309"/>
      <c r="E84" s="309"/>
      <c r="F84" s="310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38"/>
      <c r="U84" s="238"/>
      <c r="V84" s="238"/>
      <c r="W84" s="238"/>
      <c r="X84" s="238"/>
      <c r="Y84" s="238"/>
      <c r="Z84" s="28"/>
      <c r="AA84" s="28"/>
      <c r="AB84" s="28"/>
      <c r="AC84" s="28"/>
      <c r="AD84" s="28"/>
      <c r="AE84" s="28"/>
    </row>
    <row r="85" spans="2:31" ht="15">
      <c r="B85" s="303"/>
      <c r="C85" s="305"/>
      <c r="D85" s="292"/>
      <c r="E85" s="292"/>
      <c r="F85" s="300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38"/>
      <c r="U85" s="238"/>
      <c r="V85" s="238"/>
      <c r="W85" s="238"/>
      <c r="X85" s="238"/>
      <c r="Y85" s="238"/>
      <c r="Z85" s="28"/>
      <c r="AA85" s="28"/>
      <c r="AB85" s="28"/>
      <c r="AC85" s="28"/>
      <c r="AD85" s="28"/>
      <c r="AE85" s="28"/>
    </row>
    <row r="86" spans="2:31" ht="15">
      <c r="B86" s="303"/>
      <c r="C86" s="305"/>
      <c r="D86" s="292"/>
      <c r="E86" s="292"/>
      <c r="F86" s="300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38"/>
      <c r="U86" s="238"/>
      <c r="V86" s="238"/>
      <c r="W86" s="238"/>
      <c r="X86" s="238"/>
      <c r="Y86" s="238"/>
      <c r="Z86" s="28"/>
      <c r="AA86" s="28"/>
      <c r="AB86" s="28"/>
      <c r="AC86" s="28"/>
      <c r="AD86" s="28"/>
      <c r="AE86" s="28"/>
    </row>
    <row r="87" spans="2:31" ht="15">
      <c r="B87" s="300"/>
      <c r="C87" s="300"/>
      <c r="D87" s="292"/>
      <c r="E87" s="292"/>
      <c r="F87" s="300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38"/>
      <c r="U87" s="238"/>
      <c r="V87" s="238"/>
      <c r="W87" s="238"/>
      <c r="X87" s="238"/>
      <c r="Y87" s="238"/>
      <c r="Z87" s="28"/>
      <c r="AA87" s="28"/>
      <c r="AB87" s="28"/>
      <c r="AC87" s="28"/>
      <c r="AD87" s="28"/>
      <c r="AE87" s="28"/>
    </row>
    <row r="88" spans="2:31" ht="15">
      <c r="B88" s="300"/>
      <c r="C88" s="300"/>
      <c r="D88" s="292"/>
      <c r="E88" s="292"/>
      <c r="F88" s="300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38"/>
      <c r="U88" s="238"/>
      <c r="V88" s="238"/>
      <c r="W88" s="238"/>
      <c r="X88" s="238"/>
      <c r="Y88" s="238"/>
      <c r="Z88" s="28"/>
      <c r="AA88" s="28"/>
      <c r="AB88" s="28"/>
      <c r="AC88" s="28"/>
      <c r="AD88" s="28"/>
      <c r="AE88" s="28"/>
    </row>
    <row r="89" spans="2:31" ht="15">
      <c r="B89" s="300"/>
      <c r="C89" s="300"/>
      <c r="D89" s="292"/>
      <c r="E89" s="292"/>
      <c r="F89" s="300"/>
      <c r="G89" s="13"/>
      <c r="H89" s="13"/>
      <c r="I89" s="13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38"/>
      <c r="U89" s="238"/>
      <c r="V89" s="238"/>
      <c r="W89" s="238"/>
      <c r="X89" s="238"/>
      <c r="Y89" s="238"/>
      <c r="Z89" s="28"/>
      <c r="AA89" s="28"/>
      <c r="AB89" s="28"/>
      <c r="AC89" s="28"/>
      <c r="AD89" s="28"/>
      <c r="AE89" s="28"/>
    </row>
    <row r="90" spans="2:31" ht="15">
      <c r="B90" s="300"/>
      <c r="C90" s="300"/>
      <c r="D90" s="292"/>
      <c r="E90" s="292"/>
      <c r="F90" s="300"/>
      <c r="G90" s="13"/>
      <c r="H90" s="13"/>
      <c r="I90" s="13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38"/>
      <c r="U90" s="238"/>
      <c r="V90" s="238"/>
      <c r="W90" s="238"/>
      <c r="X90" s="238"/>
      <c r="Y90" s="238"/>
      <c r="Z90" s="28"/>
      <c r="AA90" s="28"/>
      <c r="AB90" s="28"/>
      <c r="AC90" s="28"/>
      <c r="AD90" s="28"/>
      <c r="AE90" s="28"/>
    </row>
    <row r="91" spans="2:31" ht="15">
      <c r="B91" s="300"/>
      <c r="C91" s="300"/>
      <c r="D91" s="292"/>
      <c r="E91" s="292"/>
      <c r="F91" s="300"/>
      <c r="G91" s="13"/>
      <c r="H91" s="13"/>
      <c r="I91" s="13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38"/>
      <c r="U91" s="238"/>
      <c r="V91" s="238"/>
      <c r="W91" s="238"/>
      <c r="X91" s="238"/>
      <c r="Y91" s="238"/>
      <c r="Z91" s="28"/>
      <c r="AA91" s="28"/>
      <c r="AB91" s="28"/>
      <c r="AC91" s="28"/>
      <c r="AD91" s="28"/>
      <c r="AE91" s="28"/>
    </row>
    <row r="92" spans="2:31" ht="15">
      <c r="B92" s="300"/>
      <c r="C92" s="300"/>
      <c r="D92" s="292"/>
      <c r="E92" s="292"/>
      <c r="F92" s="300"/>
      <c r="G92" s="13"/>
      <c r="H92" s="13"/>
      <c r="I92" s="13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38"/>
      <c r="U92" s="238"/>
      <c r="V92" s="238"/>
      <c r="W92" s="238"/>
      <c r="X92" s="238"/>
      <c r="Y92" s="238"/>
      <c r="Z92" s="28"/>
      <c r="AA92" s="28"/>
      <c r="AB92" s="28"/>
      <c r="AC92" s="28"/>
      <c r="AD92" s="28"/>
      <c r="AE92" s="28"/>
    </row>
    <row r="93" spans="2:31" ht="15">
      <c r="B93" s="300"/>
      <c r="C93" s="300"/>
      <c r="D93" s="292"/>
      <c r="E93" s="292"/>
      <c r="F93" s="300"/>
      <c r="G93" s="13"/>
      <c r="H93" s="13"/>
      <c r="I93" s="13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38"/>
      <c r="U93" s="238"/>
      <c r="V93" s="238"/>
      <c r="W93" s="238"/>
      <c r="X93" s="238"/>
      <c r="Y93" s="238"/>
      <c r="Z93" s="28"/>
      <c r="AA93" s="28"/>
      <c r="AB93" s="28"/>
      <c r="AC93" s="28"/>
      <c r="AD93" s="28"/>
      <c r="AE93" s="28"/>
    </row>
    <row r="94" spans="2:31" ht="15">
      <c r="B94" s="300"/>
      <c r="C94" s="300"/>
      <c r="D94" s="292"/>
      <c r="E94" s="292"/>
      <c r="F94" s="300"/>
      <c r="G94" s="13"/>
      <c r="H94" s="13"/>
      <c r="I94" s="13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38"/>
      <c r="U94" s="238"/>
      <c r="V94" s="238"/>
      <c r="W94" s="238"/>
      <c r="X94" s="238"/>
      <c r="Y94" s="238"/>
      <c r="Z94" s="28"/>
      <c r="AA94" s="28"/>
      <c r="AB94" s="28"/>
      <c r="AC94" s="28"/>
      <c r="AD94" s="28"/>
      <c r="AE94" s="28"/>
    </row>
    <row r="95" spans="2:31" ht="15">
      <c r="B95" s="300"/>
      <c r="C95" s="300"/>
      <c r="D95" s="292"/>
      <c r="E95" s="292"/>
      <c r="F95" s="300"/>
      <c r="G95" s="13"/>
      <c r="H95" s="13"/>
      <c r="I95" s="13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38"/>
      <c r="U95" s="238"/>
      <c r="V95" s="238"/>
      <c r="W95" s="238"/>
      <c r="X95" s="238"/>
      <c r="Y95" s="238"/>
      <c r="Z95" s="28"/>
      <c r="AA95" s="28"/>
      <c r="AB95" s="28"/>
      <c r="AC95" s="28"/>
      <c r="AD95" s="28"/>
      <c r="AE95" s="28"/>
    </row>
    <row r="96" spans="2:31" ht="15">
      <c r="B96" s="13"/>
      <c r="C96" s="13"/>
      <c r="D96" s="286"/>
      <c r="E96" s="286"/>
      <c r="F96" s="13"/>
      <c r="G96" s="13"/>
      <c r="H96" s="13"/>
      <c r="I96" s="13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38"/>
      <c r="U96" s="238"/>
      <c r="V96" s="238"/>
      <c r="W96" s="238"/>
      <c r="X96" s="238"/>
      <c r="Y96" s="238"/>
      <c r="Z96" s="28"/>
      <c r="AA96" s="28"/>
      <c r="AB96" s="28"/>
      <c r="AC96" s="28"/>
      <c r="AD96" s="28"/>
      <c r="AE96" s="28"/>
    </row>
    <row r="97" spans="7:31" ht="15">
      <c r="G97" s="13"/>
      <c r="H97" s="13"/>
      <c r="I97" s="13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38"/>
      <c r="U97" s="238"/>
      <c r="V97" s="238"/>
      <c r="W97" s="238"/>
      <c r="X97" s="238"/>
      <c r="Y97" s="238"/>
      <c r="Z97" s="28"/>
      <c r="AA97" s="28"/>
      <c r="AB97" s="28"/>
      <c r="AC97" s="28"/>
      <c r="AD97" s="28"/>
      <c r="AE97" s="28"/>
    </row>
    <row r="98" spans="7:31" ht="15">
      <c r="G98" s="13"/>
      <c r="H98" s="13"/>
      <c r="I98" s="13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38"/>
      <c r="U98" s="238"/>
      <c r="V98" s="238"/>
      <c r="W98" s="238"/>
      <c r="X98" s="238"/>
      <c r="Y98" s="238"/>
      <c r="Z98" s="28"/>
      <c r="AA98" s="28"/>
      <c r="AB98" s="28"/>
      <c r="AC98" s="28"/>
      <c r="AD98" s="28"/>
      <c r="AE98" s="28"/>
    </row>
    <row r="99" spans="7:31" ht="15">
      <c r="G99" s="13"/>
      <c r="H99" s="13"/>
      <c r="I99" s="13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38"/>
      <c r="U99" s="238"/>
      <c r="V99" s="238"/>
      <c r="W99" s="238"/>
      <c r="X99" s="238"/>
      <c r="Y99" s="238"/>
      <c r="Z99" s="28"/>
      <c r="AA99" s="28"/>
      <c r="AB99" s="28"/>
      <c r="AC99" s="28"/>
      <c r="AD99" s="28"/>
      <c r="AE99" s="28"/>
    </row>
    <row r="100" spans="7:31" ht="15">
      <c r="G100" s="13"/>
      <c r="H100" s="13"/>
      <c r="I100" s="13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38"/>
      <c r="U100" s="238"/>
      <c r="V100" s="238"/>
      <c r="W100" s="238"/>
      <c r="X100" s="238"/>
      <c r="Y100" s="238"/>
      <c r="Z100" s="28"/>
      <c r="AA100" s="28"/>
      <c r="AB100" s="28"/>
      <c r="AC100" s="28"/>
      <c r="AD100" s="28"/>
      <c r="AE100" s="28"/>
    </row>
    <row r="101" spans="7:31" ht="15">
      <c r="G101" s="13"/>
      <c r="H101" s="13"/>
      <c r="I101" s="13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38"/>
      <c r="U101" s="238"/>
      <c r="V101" s="238"/>
      <c r="W101" s="238"/>
      <c r="X101" s="238"/>
      <c r="Y101" s="238"/>
      <c r="Z101" s="28"/>
      <c r="AA101" s="28"/>
      <c r="AB101" s="28"/>
      <c r="AC101" s="28"/>
      <c r="AD101" s="28"/>
      <c r="AE101" s="28"/>
    </row>
    <row r="102" spans="2:31" ht="15">
      <c r="B102" s="28"/>
      <c r="C102" s="28"/>
      <c r="D102" s="238"/>
      <c r="E102" s="23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38"/>
      <c r="U102" s="238"/>
      <c r="V102" s="238"/>
      <c r="W102" s="238"/>
      <c r="X102" s="238"/>
      <c r="Y102" s="238"/>
      <c r="Z102" s="28"/>
      <c r="AA102" s="28"/>
      <c r="AB102" s="28"/>
      <c r="AC102" s="28"/>
      <c r="AD102" s="28"/>
      <c r="AE102" s="28"/>
    </row>
    <row r="103" spans="2:31" ht="15">
      <c r="B103" s="13"/>
      <c r="C103" s="28"/>
      <c r="D103" s="238"/>
      <c r="E103" s="23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38"/>
      <c r="U103" s="238"/>
      <c r="V103" s="238"/>
      <c r="W103" s="238"/>
      <c r="X103" s="238"/>
      <c r="Y103" s="238"/>
      <c r="Z103" s="28"/>
      <c r="AA103" s="28"/>
      <c r="AB103" s="28"/>
      <c r="AC103" s="28"/>
      <c r="AD103" s="28"/>
      <c r="AE103" s="28"/>
    </row>
    <row r="104" spans="2:31" ht="15">
      <c r="B104" s="28"/>
      <c r="C104" s="28"/>
      <c r="D104" s="238"/>
      <c r="E104" s="23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38"/>
      <c r="U104" s="238"/>
      <c r="V104" s="238"/>
      <c r="W104" s="238"/>
      <c r="X104" s="238"/>
      <c r="Y104" s="238"/>
      <c r="Z104" s="28"/>
      <c r="AA104" s="28"/>
      <c r="AB104" s="28"/>
      <c r="AC104" s="28"/>
      <c r="AD104" s="28"/>
      <c r="AE104" s="28"/>
    </row>
    <row r="105" spans="2:31" ht="15">
      <c r="B105" s="28"/>
      <c r="C105" s="28"/>
      <c r="D105" s="238"/>
      <c r="E105" s="23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38"/>
      <c r="U105" s="238"/>
      <c r="V105" s="238"/>
      <c r="W105" s="238"/>
      <c r="X105" s="238"/>
      <c r="Y105" s="238"/>
      <c r="Z105" s="28"/>
      <c r="AA105" s="28"/>
      <c r="AB105" s="28"/>
      <c r="AC105" s="28"/>
      <c r="AD105" s="28"/>
      <c r="AE105" s="28"/>
    </row>
    <row r="106" spans="2:31" ht="15">
      <c r="B106" s="28"/>
      <c r="C106" s="28"/>
      <c r="D106" s="238"/>
      <c r="E106" s="23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38"/>
      <c r="U106" s="238"/>
      <c r="V106" s="238"/>
      <c r="W106" s="238"/>
      <c r="X106" s="238"/>
      <c r="Y106" s="238"/>
      <c r="Z106" s="28"/>
      <c r="AA106" s="28"/>
      <c r="AB106" s="28"/>
      <c r="AC106" s="28"/>
      <c r="AD106" s="28"/>
      <c r="AE106" s="28"/>
    </row>
    <row r="107" spans="2:31" ht="15">
      <c r="B107" s="28"/>
      <c r="C107" s="28"/>
      <c r="D107" s="238"/>
      <c r="E107" s="23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38"/>
      <c r="U107" s="238"/>
      <c r="V107" s="238"/>
      <c r="W107" s="238"/>
      <c r="X107" s="238"/>
      <c r="Y107" s="238"/>
      <c r="Z107" s="28"/>
      <c r="AA107" s="28"/>
      <c r="AB107" s="28"/>
      <c r="AC107" s="28"/>
      <c r="AD107" s="28"/>
      <c r="AE107" s="28"/>
    </row>
    <row r="108" spans="2:31" ht="15">
      <c r="B108" s="13"/>
      <c r="C108" s="13"/>
      <c r="D108" s="286"/>
      <c r="E108" s="286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38"/>
      <c r="U108" s="238"/>
      <c r="V108" s="238"/>
      <c r="W108" s="238"/>
      <c r="X108" s="238"/>
      <c r="Y108" s="238"/>
      <c r="Z108" s="28"/>
      <c r="AA108" s="28"/>
      <c r="AB108" s="28"/>
      <c r="AC108" s="28"/>
      <c r="AD108" s="28"/>
      <c r="AE108" s="28"/>
    </row>
    <row r="109" spans="2:31" ht="15">
      <c r="B109" s="28"/>
      <c r="C109" s="28"/>
      <c r="D109" s="238"/>
      <c r="E109" s="23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38"/>
      <c r="U109" s="238"/>
      <c r="V109" s="238"/>
      <c r="W109" s="238"/>
      <c r="X109" s="238"/>
      <c r="Y109" s="238"/>
      <c r="Z109" s="28"/>
      <c r="AA109" s="28"/>
      <c r="AB109" s="28"/>
      <c r="AC109" s="28"/>
      <c r="AD109" s="28"/>
      <c r="AE109" s="28"/>
    </row>
    <row r="110" spans="2:31" ht="15">
      <c r="B110" s="28"/>
      <c r="C110" s="28"/>
      <c r="D110" s="238"/>
      <c r="E110" s="23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38"/>
      <c r="U110" s="238"/>
      <c r="V110" s="238"/>
      <c r="W110" s="238"/>
      <c r="X110" s="238"/>
      <c r="Y110" s="238"/>
      <c r="Z110" s="28"/>
      <c r="AA110" s="28"/>
      <c r="AB110" s="28"/>
      <c r="AC110" s="28"/>
      <c r="AD110" s="28"/>
      <c r="AE110" s="28"/>
    </row>
    <row r="111" spans="2:31" ht="15">
      <c r="B111" s="28"/>
      <c r="C111" s="28"/>
      <c r="D111" s="238"/>
      <c r="E111" s="23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38"/>
      <c r="U111" s="238"/>
      <c r="V111" s="238"/>
      <c r="W111" s="238"/>
      <c r="X111" s="238"/>
      <c r="Y111" s="238"/>
      <c r="Z111" s="28"/>
      <c r="AA111" s="28"/>
      <c r="AB111" s="28"/>
      <c r="AC111" s="28"/>
      <c r="AD111" s="28"/>
      <c r="AE111" s="28"/>
    </row>
    <row r="112" spans="2:31" ht="15">
      <c r="B112" s="28"/>
      <c r="C112" s="28"/>
      <c r="D112" s="238"/>
      <c r="E112" s="23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38"/>
      <c r="U112" s="238"/>
      <c r="V112" s="238"/>
      <c r="W112" s="238"/>
      <c r="X112" s="238"/>
      <c r="Y112" s="238"/>
      <c r="Z112" s="28"/>
      <c r="AA112" s="28"/>
      <c r="AB112" s="28"/>
      <c r="AC112" s="28"/>
      <c r="AD112" s="28"/>
      <c r="AE112" s="28"/>
    </row>
    <row r="113" spans="2:31" ht="15">
      <c r="B113" s="28"/>
      <c r="C113" s="28"/>
      <c r="D113" s="238"/>
      <c r="E113" s="23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38"/>
      <c r="U113" s="238"/>
      <c r="V113" s="238"/>
      <c r="W113" s="238"/>
      <c r="X113" s="238"/>
      <c r="Y113" s="238"/>
      <c r="Z113" s="28"/>
      <c r="AA113" s="28"/>
      <c r="AB113" s="28"/>
      <c r="AC113" s="28"/>
      <c r="AD113" s="28"/>
      <c r="AE113" s="28"/>
    </row>
    <row r="114" spans="2:31" ht="15">
      <c r="B114" s="28"/>
      <c r="C114" s="28"/>
      <c r="D114" s="238"/>
      <c r="E114" s="23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38"/>
      <c r="U114" s="238"/>
      <c r="V114" s="238"/>
      <c r="W114" s="238"/>
      <c r="X114" s="238"/>
      <c r="Y114" s="238"/>
      <c r="Z114" s="28"/>
      <c r="AA114" s="28"/>
      <c r="AB114" s="28"/>
      <c r="AC114" s="28"/>
      <c r="AD114" s="28"/>
      <c r="AE114" s="28"/>
    </row>
    <row r="115" spans="2:31" ht="15">
      <c r="B115" s="28"/>
      <c r="C115" s="28"/>
      <c r="D115" s="238"/>
      <c r="E115" s="23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38"/>
      <c r="U115" s="238"/>
      <c r="V115" s="238"/>
      <c r="W115" s="238"/>
      <c r="X115" s="238"/>
      <c r="Y115" s="238"/>
      <c r="Z115" s="28"/>
      <c r="AA115" s="28"/>
      <c r="AB115" s="28"/>
      <c r="AC115" s="28"/>
      <c r="AD115" s="28"/>
      <c r="AE115" s="28"/>
    </row>
    <row r="116" spans="2:31" ht="15">
      <c r="B116" s="28"/>
      <c r="C116" s="28"/>
      <c r="D116" s="238"/>
      <c r="E116" s="23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38"/>
      <c r="U116" s="238"/>
      <c r="V116" s="238"/>
      <c r="W116" s="238"/>
      <c r="X116" s="238"/>
      <c r="Y116" s="238"/>
      <c r="Z116" s="28"/>
      <c r="AA116" s="28"/>
      <c r="AB116" s="28"/>
      <c r="AC116" s="28"/>
      <c r="AD116" s="28"/>
      <c r="AE116" s="28"/>
    </row>
    <row r="117" spans="2:31" ht="15">
      <c r="B117" s="28"/>
      <c r="C117" s="28"/>
      <c r="D117" s="238"/>
      <c r="E117" s="23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38"/>
      <c r="U117" s="238"/>
      <c r="V117" s="238"/>
      <c r="W117" s="238"/>
      <c r="X117" s="238"/>
      <c r="Y117" s="238"/>
      <c r="Z117" s="28"/>
      <c r="AA117" s="28"/>
      <c r="AB117" s="28"/>
      <c r="AC117" s="28"/>
      <c r="AD117" s="28"/>
      <c r="AE117" s="28"/>
    </row>
    <row r="118" spans="2:31" ht="15">
      <c r="B118" s="28"/>
      <c r="C118" s="28"/>
      <c r="D118" s="238"/>
      <c r="E118" s="23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38"/>
      <c r="U118" s="238"/>
      <c r="V118" s="238"/>
      <c r="W118" s="238"/>
      <c r="X118" s="238"/>
      <c r="Y118" s="238"/>
      <c r="Z118" s="28"/>
      <c r="AA118" s="28"/>
      <c r="AB118" s="28"/>
      <c r="AC118" s="28"/>
      <c r="AD118" s="28"/>
      <c r="AE118" s="28"/>
    </row>
    <row r="119" spans="2:31" ht="15">
      <c r="B119" s="28"/>
      <c r="C119" s="28"/>
      <c r="D119" s="238"/>
      <c r="E119" s="23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38"/>
      <c r="U119" s="238"/>
      <c r="V119" s="238"/>
      <c r="W119" s="238"/>
      <c r="X119" s="238"/>
      <c r="Y119" s="238"/>
      <c r="Z119" s="28"/>
      <c r="AA119" s="28"/>
      <c r="AB119" s="28"/>
      <c r="AC119" s="28"/>
      <c r="AD119" s="28"/>
      <c r="AE119" s="2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dcterms:created xsi:type="dcterms:W3CDTF">2010-08-10T10:10:35Z</dcterms:created>
  <dcterms:modified xsi:type="dcterms:W3CDTF">2010-08-10T10:36:34Z</dcterms:modified>
  <cp:category/>
  <cp:version/>
  <cp:contentType/>
  <cp:contentStatus/>
</cp:coreProperties>
</file>